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845" activeTab="0"/>
  </bookViews>
  <sheets>
    <sheet name="Cuadro 2.2.1" sheetId="1" r:id="rId1"/>
    <sheet name="Notas" sheetId="2" r:id="rId2"/>
    <sheet name="Vinculos"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fn.SUMIFS" hidden="1">#NAME?</definedName>
    <definedName name="_xlnm.Print_Area" localSheetId="0">'Cuadro 2.2.1'!$A$1:$Z$42</definedName>
  </definedNames>
  <calcPr fullCalcOnLoad="1"/>
</workbook>
</file>

<file path=xl/sharedStrings.xml><?xml version="1.0" encoding="utf-8"?>
<sst xmlns="http://schemas.openxmlformats.org/spreadsheetml/2006/main" count="258" uniqueCount="227">
  <si>
    <t>Refugio</t>
  </si>
  <si>
    <t>Protección complementaria</t>
  </si>
  <si>
    <t>Negativo</t>
  </si>
  <si>
    <t>Abandono</t>
  </si>
  <si>
    <t>Desistido</t>
  </si>
  <si>
    <t>Total</t>
  </si>
  <si>
    <t>Total General</t>
  </si>
  <si>
    <r>
      <rPr>
        <b/>
        <sz val="8"/>
        <rFont val="Arial"/>
        <family val="2"/>
      </rPr>
      <t>Fuente:</t>
    </r>
    <r>
      <rPr>
        <sz val="8"/>
        <rFont val="Arial"/>
        <family val="2"/>
      </rPr>
      <t xml:space="preserve"> Unidad de Política Migratoria, SEGOB, a partir de los  registros de la COMAR.</t>
    </r>
  </si>
  <si>
    <t>Subtotal</t>
  </si>
  <si>
    <t>(-) Significa cero.</t>
  </si>
  <si>
    <t xml:space="preserve">Las cifras pueden diferir de las publicadas en los informes de Gobierno y de Labores debido al proceso de validación de la información. </t>
  </si>
  <si>
    <t>H</t>
  </si>
  <si>
    <t>M</t>
  </si>
  <si>
    <t>Motivo de resolución</t>
  </si>
  <si>
    <t>Pendiente</t>
  </si>
  <si>
    <r>
      <rPr>
        <b/>
        <sz val="8"/>
        <rFont val="Arial"/>
        <family val="2"/>
      </rPr>
      <t>H</t>
    </r>
    <r>
      <rPr>
        <sz val="8"/>
        <rFont val="Arial"/>
        <family val="2"/>
      </rPr>
      <t xml:space="preserve">: Hombre, </t>
    </r>
    <r>
      <rPr>
        <b/>
        <sz val="8"/>
        <rFont val="Arial"/>
        <family val="2"/>
      </rPr>
      <t>M</t>
    </r>
    <r>
      <rPr>
        <sz val="8"/>
        <rFont val="Arial"/>
        <family val="2"/>
      </rPr>
      <t>: Mujer</t>
    </r>
  </si>
  <si>
    <r>
      <t xml:space="preserve">Conflicto interno </t>
    </r>
    <r>
      <rPr>
        <vertAlign val="superscript"/>
        <sz val="9"/>
        <rFont val="Arial"/>
        <family val="2"/>
      </rPr>
      <t>2</t>
    </r>
  </si>
  <si>
    <r>
      <t xml:space="preserve">Violación masiva DDH </t>
    </r>
    <r>
      <rPr>
        <vertAlign val="superscript"/>
        <sz val="9"/>
        <rFont val="Arial"/>
        <family val="2"/>
      </rPr>
      <t>1</t>
    </r>
  </si>
  <si>
    <r>
      <t xml:space="preserve">Violencia generalizada </t>
    </r>
    <r>
      <rPr>
        <vertAlign val="superscript"/>
        <sz val="9"/>
        <rFont val="Arial"/>
        <family val="2"/>
      </rPr>
      <t>3</t>
    </r>
  </si>
  <si>
    <r>
      <t xml:space="preserve">Grupo social "LGTTTBI" </t>
    </r>
    <r>
      <rPr>
        <vertAlign val="superscript"/>
        <sz val="9"/>
        <rFont val="Arial"/>
        <family val="2"/>
      </rPr>
      <t>4</t>
    </r>
  </si>
  <si>
    <r>
      <t xml:space="preserve">Grupo social "Opositor" </t>
    </r>
    <r>
      <rPr>
        <vertAlign val="superscript"/>
        <sz val="9"/>
        <rFont val="Arial"/>
        <family val="2"/>
      </rPr>
      <t>5</t>
    </r>
  </si>
  <si>
    <r>
      <t xml:space="preserve">Grupo social "Opinión política" </t>
    </r>
    <r>
      <rPr>
        <vertAlign val="superscript"/>
        <sz val="9"/>
        <rFont val="Arial"/>
        <family val="2"/>
      </rPr>
      <t>6</t>
    </r>
  </si>
  <si>
    <r>
      <t xml:space="preserve">Discriminación por raza </t>
    </r>
    <r>
      <rPr>
        <vertAlign val="superscript"/>
        <sz val="9"/>
        <rFont val="Arial"/>
        <family val="2"/>
      </rPr>
      <t>7</t>
    </r>
  </si>
  <si>
    <r>
      <t xml:space="preserve">Discriminación por creencias religiosas </t>
    </r>
    <r>
      <rPr>
        <vertAlign val="superscript"/>
        <sz val="9"/>
        <rFont val="Arial"/>
        <family val="2"/>
      </rPr>
      <t>8</t>
    </r>
  </si>
  <si>
    <r>
      <t xml:space="preserve">Violencia intrafamiliar </t>
    </r>
    <r>
      <rPr>
        <vertAlign val="superscript"/>
        <sz val="9"/>
        <rFont val="Arial"/>
        <family val="2"/>
      </rPr>
      <t>9</t>
    </r>
  </si>
  <si>
    <r>
      <t xml:space="preserve">Delincuencia común </t>
    </r>
    <r>
      <rPr>
        <vertAlign val="superscript"/>
        <sz val="9"/>
        <rFont val="Arial"/>
        <family val="2"/>
      </rPr>
      <t>10</t>
    </r>
  </si>
  <si>
    <r>
      <t xml:space="preserve">Motivos ambientales </t>
    </r>
    <r>
      <rPr>
        <vertAlign val="superscript"/>
        <sz val="9"/>
        <rFont val="Arial"/>
        <family val="2"/>
      </rPr>
      <t>11</t>
    </r>
  </si>
  <si>
    <r>
      <t xml:space="preserve">Motivo personal </t>
    </r>
    <r>
      <rPr>
        <vertAlign val="superscript"/>
        <sz val="9"/>
        <rFont val="Arial"/>
        <family val="2"/>
      </rPr>
      <t>12</t>
    </r>
  </si>
  <si>
    <r>
      <t xml:space="preserve">Discriminación no especificado </t>
    </r>
    <r>
      <rPr>
        <vertAlign val="superscript"/>
        <sz val="9"/>
        <rFont val="Arial"/>
        <family val="2"/>
      </rPr>
      <t>13</t>
    </r>
  </si>
  <si>
    <r>
      <t xml:space="preserve">No especificado </t>
    </r>
    <r>
      <rPr>
        <vertAlign val="superscript"/>
        <sz val="9"/>
        <rFont val="Arial"/>
        <family val="2"/>
      </rPr>
      <t>14</t>
    </r>
  </si>
  <si>
    <r>
      <t xml:space="preserve">Violencia intrafamiliar </t>
    </r>
    <r>
      <rPr>
        <vertAlign val="superscript"/>
        <sz val="9"/>
        <rFont val="Arial"/>
        <family val="2"/>
      </rPr>
      <t>2</t>
    </r>
  </si>
  <si>
    <r>
      <t xml:space="preserve">No especificado </t>
    </r>
    <r>
      <rPr>
        <vertAlign val="superscript"/>
        <sz val="9"/>
        <rFont val="Arial"/>
        <family val="2"/>
      </rPr>
      <t>3</t>
    </r>
  </si>
  <si>
    <r>
      <t xml:space="preserve">Violación masiva de DDHH </t>
    </r>
    <r>
      <rPr>
        <vertAlign val="superscript"/>
        <sz val="9"/>
        <rFont val="Arial"/>
        <family val="2"/>
      </rPr>
      <t>1</t>
    </r>
  </si>
  <si>
    <r>
      <t xml:space="preserve">Delincuencia común </t>
    </r>
    <r>
      <rPr>
        <vertAlign val="superscript"/>
        <sz val="9"/>
        <rFont val="Arial"/>
        <family val="2"/>
      </rPr>
      <t>4</t>
    </r>
  </si>
  <si>
    <r>
      <t xml:space="preserve">Grupo social "LGTTBI" </t>
    </r>
    <r>
      <rPr>
        <vertAlign val="superscript"/>
        <sz val="9"/>
        <rFont val="Arial"/>
        <family val="2"/>
      </rPr>
      <t>5</t>
    </r>
  </si>
  <si>
    <r>
      <t xml:space="preserve">Grupo social "Opositor" </t>
    </r>
    <r>
      <rPr>
        <vertAlign val="superscript"/>
        <sz val="9"/>
        <rFont val="Arial"/>
        <family val="2"/>
      </rPr>
      <t>6</t>
    </r>
  </si>
  <si>
    <r>
      <t xml:space="preserve">Grupo social "Opinión política" </t>
    </r>
    <r>
      <rPr>
        <vertAlign val="superscript"/>
        <sz val="9"/>
        <rFont val="Arial"/>
        <family val="2"/>
      </rPr>
      <t>7</t>
    </r>
  </si>
  <si>
    <r>
      <t xml:space="preserve">Discriminación por raza </t>
    </r>
    <r>
      <rPr>
        <vertAlign val="superscript"/>
        <sz val="9"/>
        <rFont val="Arial"/>
        <family val="2"/>
      </rPr>
      <t>8</t>
    </r>
  </si>
  <si>
    <r>
      <t xml:space="preserve">Violencia intrafamiliar </t>
    </r>
    <r>
      <rPr>
        <vertAlign val="superscript"/>
        <sz val="9"/>
        <rFont val="Arial"/>
        <family val="2"/>
      </rPr>
      <t>10</t>
    </r>
  </si>
  <si>
    <r>
      <t>Violación masiva DDH</t>
    </r>
    <r>
      <rPr>
        <vertAlign val="superscript"/>
        <sz val="9"/>
        <rFont val="Arial"/>
        <family val="2"/>
      </rPr>
      <t>1</t>
    </r>
  </si>
  <si>
    <r>
      <rPr>
        <vertAlign val="superscript"/>
        <sz val="9"/>
        <rFont val="Arial"/>
        <family val="2"/>
      </rPr>
      <t xml:space="preserve">11 </t>
    </r>
    <r>
      <rPr>
        <sz val="9"/>
        <rFont val="Arial"/>
        <family val="2"/>
      </rPr>
      <t>La información incluye a las personas que declararon haber sido afectadas por fenómenos naturales que ponen en riesgo su vida, su seguridad o su subsistencia.</t>
    </r>
  </si>
  <si>
    <r>
      <rPr>
        <vertAlign val="superscript"/>
        <sz val="9"/>
        <rFont val="Arial"/>
        <family val="2"/>
      </rPr>
      <t xml:space="preserve">1 </t>
    </r>
    <r>
      <rPr>
        <sz val="9"/>
        <rFont val="Arial"/>
        <family val="2"/>
      </rPr>
      <t xml:space="preserve">La información incluye a las personas que declararon haber sufrido abusos a sus derechos humanos como el derecho a la vida, a la integridad personal, a la libertad de expresión, al debido proceso, entre otros, o bien tratos crueles o tortura. </t>
    </r>
  </si>
  <si>
    <r>
      <rPr>
        <vertAlign val="superscript"/>
        <sz val="9"/>
        <rFont val="Arial"/>
        <family val="2"/>
      </rPr>
      <t xml:space="preserve">2 </t>
    </r>
    <r>
      <rPr>
        <sz val="9"/>
        <rFont val="Arial"/>
        <family val="2"/>
      </rPr>
      <t>La información incluye a las personas que declararon que el motivo para huir de su país fue por conflictos armados que ponían en riesgo su vida, su libertad o, bien, su seguridad.</t>
    </r>
  </si>
  <si>
    <r>
      <rPr>
        <vertAlign val="superscript"/>
        <sz val="9"/>
        <rFont val="Arial"/>
        <family val="2"/>
      </rPr>
      <t xml:space="preserve">4 </t>
    </r>
    <r>
      <rPr>
        <sz val="9"/>
        <rFont val="Arial"/>
        <family val="2"/>
      </rPr>
      <t>La información incluye a las personas que declararon haber sufrido discriminación o violencia por su preferencia sexual como motivo para huir de su país.</t>
    </r>
  </si>
  <si>
    <r>
      <rPr>
        <vertAlign val="superscript"/>
        <sz val="9"/>
        <rFont val="Arial"/>
        <family val="2"/>
      </rPr>
      <t xml:space="preserve">5 </t>
    </r>
    <r>
      <rPr>
        <sz val="9"/>
        <rFont val="Arial"/>
        <family val="2"/>
      </rPr>
      <t>La información incluye a las personas que declararon temor a ser perseguidas por formar parte de grupos opositores a pandillas o grupos sociales determinados.</t>
    </r>
  </si>
  <si>
    <r>
      <rPr>
        <vertAlign val="superscript"/>
        <sz val="9"/>
        <rFont val="Arial"/>
        <family val="2"/>
      </rPr>
      <t>6</t>
    </r>
    <r>
      <rPr>
        <sz val="9"/>
        <rFont val="Arial"/>
        <family val="2"/>
      </rPr>
      <t xml:space="preserve"> La información incluye a las personas que declararon temor a ser perseguidas por sus opiniones políticas o porque su ocupación las asocia con críticas u opiniones a costumbres diferentes a las de su persecutor(a).</t>
    </r>
  </si>
  <si>
    <r>
      <rPr>
        <vertAlign val="superscript"/>
        <sz val="9"/>
        <rFont val="Arial"/>
        <family val="2"/>
      </rPr>
      <t xml:space="preserve">7 </t>
    </r>
    <r>
      <rPr>
        <sz val="9"/>
        <rFont val="Arial"/>
        <family val="2"/>
      </rPr>
      <t>La información incluye a las personas que declararon haber sufrido discriminación por pertenecer a una determinada comunidad étnica o, bien, porque su apariencia las vincula con ciertos grupos de población.</t>
    </r>
  </si>
  <si>
    <r>
      <rPr>
        <vertAlign val="superscript"/>
        <sz val="9"/>
        <rFont val="Arial"/>
        <family val="2"/>
      </rPr>
      <t xml:space="preserve">8 </t>
    </r>
    <r>
      <rPr>
        <sz val="9"/>
        <rFont val="Arial"/>
        <family val="2"/>
      </rPr>
      <t>La información incluye a las personas que declararon haber sufrido discriminación por pertenecer o profesar una creencia religiosa determinada, o por practicar ceremonias  o cultos  no aprobados por la o las creencias de su comunidad de residencia.</t>
    </r>
  </si>
  <si>
    <r>
      <rPr>
        <vertAlign val="superscript"/>
        <sz val="9"/>
        <rFont val="Arial"/>
        <family val="2"/>
      </rPr>
      <t xml:space="preserve">9 </t>
    </r>
    <r>
      <rPr>
        <sz val="9"/>
        <rFont val="Arial"/>
        <family val="2"/>
      </rPr>
      <t>La información incluye a las personas que declararon haber sufrido violencia doméstica, independientemente de si son mujeres, niñas, niños o adolescentes, o por su preferencia sexual.</t>
    </r>
  </si>
  <si>
    <r>
      <rPr>
        <vertAlign val="superscript"/>
        <sz val="9"/>
        <rFont val="Arial"/>
        <family val="2"/>
      </rPr>
      <t xml:space="preserve">13 </t>
    </r>
    <r>
      <rPr>
        <sz val="9"/>
        <rFont val="Arial"/>
        <family val="2"/>
      </rPr>
      <t>La información incluye a las personas que declararon haber sufrido algún tipo de discriminación, pero no fue posible identificar la causa.</t>
    </r>
  </si>
  <si>
    <r>
      <rPr>
        <vertAlign val="superscript"/>
        <sz val="9"/>
        <rFont val="Arial"/>
        <family val="2"/>
      </rPr>
      <t>14</t>
    </r>
    <r>
      <rPr>
        <sz val="9"/>
        <rFont val="Arial"/>
        <family val="2"/>
      </rPr>
      <t xml:space="preserve"> La información incluye a las personas cuya información disponible no permitió identificar el motivo de huida para solicitar refugio.</t>
    </r>
  </si>
  <si>
    <r>
      <rPr>
        <vertAlign val="superscript"/>
        <sz val="9"/>
        <rFont val="Arial"/>
        <family val="2"/>
      </rPr>
      <t xml:space="preserve">1 </t>
    </r>
    <r>
      <rPr>
        <sz val="9"/>
        <rFont val="Arial"/>
        <family val="2"/>
      </rPr>
      <t xml:space="preserve">La información incluye a las personas entre quienes se identificó los hechos constitutivos de abusos a sus derechos humanos, como el derecho a la vida, a la integridad personal, a la libertad de expresión, al debido proceso, entre otros, o bien tratos crueles o tortura. </t>
    </r>
  </si>
  <si>
    <r>
      <rPr>
        <b/>
        <vertAlign val="superscript"/>
        <sz val="9"/>
        <rFont val="Arial"/>
        <family val="2"/>
      </rPr>
      <t xml:space="preserve">2 </t>
    </r>
    <r>
      <rPr>
        <sz val="9"/>
        <rFont val="Arial"/>
        <family val="2"/>
      </rPr>
      <t>La información incluye a las personas con evidencia de conflictos armados que ponían en riesgo su vida, su libertad o, bien, su seguridad en el país de origen.</t>
    </r>
  </si>
  <si>
    <r>
      <rPr>
        <vertAlign val="superscript"/>
        <sz val="9"/>
        <rFont val="Arial"/>
        <family val="2"/>
      </rPr>
      <t xml:space="preserve">3 </t>
    </r>
    <r>
      <rPr>
        <sz val="9"/>
        <rFont val="Arial"/>
        <family val="2"/>
      </rPr>
      <t>La información incluye a las personas que fueron amenazadas o víctimas de extorsión o de intento de reclutamiento por parte de las pandillas, así como de algún acto violento por parte de éstas y que ponía en riesgo su vida o su seguridad.</t>
    </r>
  </si>
  <si>
    <r>
      <rPr>
        <vertAlign val="superscript"/>
        <sz val="9"/>
        <rFont val="Arial"/>
        <family val="2"/>
      </rPr>
      <t xml:space="preserve">4 </t>
    </r>
    <r>
      <rPr>
        <sz val="9"/>
        <rFont val="Arial"/>
        <family val="2"/>
      </rPr>
      <t xml:space="preserve">La información incluye a las personas víctimas de secuestro, robo o extorsión por parte de delincuentes comunes (no pertenecientes a pandillas). </t>
    </r>
  </si>
  <si>
    <r>
      <rPr>
        <vertAlign val="superscript"/>
        <sz val="9"/>
        <rFont val="Arial"/>
        <family val="2"/>
      </rPr>
      <t xml:space="preserve">5 </t>
    </r>
    <r>
      <rPr>
        <sz val="9"/>
        <rFont val="Arial"/>
        <family val="2"/>
      </rPr>
      <t>La información incluye a las personas que sufrieron discriminación o violencia a causa de su preferencia sexual como motivo para huir de su país.</t>
    </r>
  </si>
  <si>
    <r>
      <rPr>
        <vertAlign val="superscript"/>
        <sz val="9"/>
        <rFont val="Arial"/>
        <family val="2"/>
      </rPr>
      <t xml:space="preserve">6 </t>
    </r>
    <r>
      <rPr>
        <sz val="9"/>
        <rFont val="Arial"/>
        <family val="2"/>
      </rPr>
      <t>La información incluye a las personas con temores fundados de persecución por ser parte de grupos opositores a pandillas o grupos sociales determinados.</t>
    </r>
  </si>
  <si>
    <r>
      <rPr>
        <vertAlign val="superscript"/>
        <sz val="9"/>
        <rFont val="Arial"/>
        <family val="2"/>
      </rPr>
      <t xml:space="preserve">7 </t>
    </r>
    <r>
      <rPr>
        <sz val="9"/>
        <rFont val="Arial"/>
        <family val="2"/>
      </rPr>
      <t>La información incluye a las personas con temores fundados de persecución por sus opiniones políticas o porque su ocupación las asocia con críticas u opiniones a costumbres diferentes a las de su persecutor(a).</t>
    </r>
  </si>
  <si>
    <r>
      <rPr>
        <vertAlign val="superscript"/>
        <sz val="9"/>
        <rFont val="Arial"/>
        <family val="2"/>
      </rPr>
      <t xml:space="preserve">8 </t>
    </r>
    <r>
      <rPr>
        <sz val="9"/>
        <rFont val="Arial"/>
        <family val="2"/>
      </rPr>
      <t>La información incluye a las personas que sufrieron discriminación por pertenecer a una determinada comunidad étnica o, bien, porque su apariencia las vincula con ciertos grupos de población.</t>
    </r>
  </si>
  <si>
    <r>
      <rPr>
        <vertAlign val="superscript"/>
        <sz val="9"/>
        <rFont val="Arial"/>
        <family val="2"/>
      </rPr>
      <t xml:space="preserve">9 </t>
    </r>
    <r>
      <rPr>
        <sz val="9"/>
        <rFont val="Arial"/>
        <family val="2"/>
      </rPr>
      <t>La información incluye a las personas que sufrieron discriminación por pertenecer o profesar una creencia religiosa determinada, o por practicar ceremonias o cultos  no aprobados por la o las creencias de la comunidad de residencia.</t>
    </r>
  </si>
  <si>
    <r>
      <rPr>
        <vertAlign val="superscript"/>
        <sz val="9"/>
        <rFont val="Arial"/>
        <family val="2"/>
      </rPr>
      <t xml:space="preserve">10 </t>
    </r>
    <r>
      <rPr>
        <sz val="9"/>
        <rFont val="Arial"/>
        <family val="2"/>
      </rPr>
      <t>La información incluye a las personas que sufrieron violencia doméstica, independientemente de si son mujeres, niñas, niños o adolescentes, o por su preferencia sexual.</t>
    </r>
  </si>
  <si>
    <r>
      <rPr>
        <vertAlign val="superscript"/>
        <sz val="9"/>
        <rFont val="Arial"/>
        <family val="2"/>
      </rPr>
      <t xml:space="preserve">13 </t>
    </r>
    <r>
      <rPr>
        <sz val="9"/>
        <rFont val="Arial"/>
        <family val="2"/>
      </rPr>
      <t>La información incluye a las personas que cambiaron su ubicación a una entidad federativa diferente a donde realizaron su solicitud de condición de refugiado y abandonaron el trámite.</t>
    </r>
  </si>
  <si>
    <r>
      <rPr>
        <vertAlign val="superscript"/>
        <sz val="9"/>
        <rFont val="Arial"/>
        <family val="2"/>
      </rPr>
      <t xml:space="preserve">14 </t>
    </r>
    <r>
      <rPr>
        <sz val="9"/>
        <rFont val="Arial"/>
        <family val="2"/>
      </rPr>
      <t xml:space="preserve">La información incluye a las personas que abandonaron la solicitud porque podían acceder a la residencia en México a partir de la regularización migratoria en términos de los artículos 132,133 y 134 de la Ley de Migración; de los artículos 144 y 145, de su Reglamento, así como de los </t>
    </r>
    <r>
      <rPr>
        <i/>
        <sz val="9"/>
        <rFont val="Arial"/>
        <family val="2"/>
      </rPr>
      <t>Lineamientos para trámites y procedimientos migratorios</t>
    </r>
    <r>
      <rPr>
        <sz val="9"/>
        <rFont val="Arial"/>
        <family val="2"/>
      </rPr>
      <t>.</t>
    </r>
  </si>
  <si>
    <r>
      <rPr>
        <vertAlign val="superscript"/>
        <sz val="9"/>
        <rFont val="Arial"/>
        <family val="2"/>
      </rPr>
      <t xml:space="preserve">15 </t>
    </r>
    <r>
      <rPr>
        <sz val="9"/>
        <rFont val="Arial"/>
        <family val="2"/>
      </rPr>
      <t>La información incluye a las personas a quienes se les emitió una resolución no favorable o abandonaron la solicitud por haber manifestado que su destino final es Estados Unidos.</t>
    </r>
  </si>
  <si>
    <r>
      <rPr>
        <vertAlign val="superscript"/>
        <sz val="9"/>
        <rFont val="Arial"/>
        <family val="2"/>
      </rPr>
      <t xml:space="preserve">16 </t>
    </r>
    <r>
      <rPr>
        <sz val="9"/>
        <rFont val="Arial"/>
        <family val="2"/>
      </rPr>
      <t>La información incluye a las personas a quienes se les emitió una resolución no favorable o abandonaron la solicitud por haber manifestado que regresarían a su país de origen.</t>
    </r>
  </si>
  <si>
    <r>
      <rPr>
        <vertAlign val="superscript"/>
        <sz val="9"/>
        <rFont val="Arial"/>
        <family val="2"/>
      </rPr>
      <t xml:space="preserve">17 </t>
    </r>
    <r>
      <rPr>
        <sz val="9"/>
        <rFont val="Arial"/>
        <family val="2"/>
      </rPr>
      <t>La información incluye a las personas a quienes se les emitió una resolución no favorable, debido a que su segunda nacionalidad es de un país que puede otorgar la protección requerida.</t>
    </r>
  </si>
  <si>
    <r>
      <rPr>
        <vertAlign val="superscript"/>
        <sz val="9"/>
        <rFont val="Arial"/>
        <family val="2"/>
      </rPr>
      <t xml:space="preserve">18 </t>
    </r>
    <r>
      <rPr>
        <sz val="9"/>
        <rFont val="Arial"/>
        <family val="2"/>
      </rPr>
      <t>La información incluye a las personas que egresaron del albergue donde se encontraban y abandonaron el trámite.</t>
    </r>
  </si>
  <si>
    <r>
      <rPr>
        <vertAlign val="superscript"/>
        <sz val="9"/>
        <rFont val="Arial"/>
        <family val="2"/>
      </rPr>
      <t xml:space="preserve">20 </t>
    </r>
    <r>
      <rPr>
        <sz val="9"/>
        <rFont val="Arial"/>
        <family val="2"/>
      </rPr>
      <t>La información incluye a las personas que faltaron durante dos semanas consecutivas sin causa justificada a las citas programadas por la Comar, por lo que el trámite se considera abandonado.</t>
    </r>
  </si>
  <si>
    <r>
      <rPr>
        <vertAlign val="superscript"/>
        <sz val="9"/>
        <rFont val="Arial"/>
        <family val="2"/>
      </rPr>
      <t xml:space="preserve">21 </t>
    </r>
    <r>
      <rPr>
        <sz val="9"/>
        <rFont val="Arial"/>
        <family val="2"/>
      </rPr>
      <t>La información incluye a las personas a quienes se les emitió una resolución no favorable, debido a que se determinó que sus declaraciones sobre los motivos para huir no tenían fundamento.</t>
    </r>
  </si>
  <si>
    <r>
      <rPr>
        <vertAlign val="superscript"/>
        <sz val="9"/>
        <rFont val="Arial"/>
        <family val="2"/>
      </rPr>
      <t xml:space="preserve">23 </t>
    </r>
    <r>
      <rPr>
        <sz val="9"/>
        <rFont val="Arial"/>
        <family val="2"/>
      </rPr>
      <t>La información incluye a las personas que abandonaron su trámite porque no deseaban continuar con el procedimiento.</t>
    </r>
  </si>
  <si>
    <r>
      <rPr>
        <vertAlign val="superscript"/>
        <sz val="9"/>
        <rFont val="Arial"/>
        <family val="2"/>
      </rPr>
      <t xml:space="preserve">24 </t>
    </r>
    <r>
      <rPr>
        <sz val="9"/>
        <rFont val="Arial"/>
        <family val="2"/>
      </rPr>
      <t>La información incluye a las personas a quienes se les emitió una resolución no favorable, debido a que se determinó que las causas de solicitud de refugio no tienen nexo con los supuestos establecidos en el artículo 13 de la Ley Sobre Refugiados, Protección Complementaria y Asilo Político.</t>
    </r>
  </si>
  <si>
    <r>
      <rPr>
        <vertAlign val="superscript"/>
        <sz val="9"/>
        <rFont val="Arial"/>
        <family val="2"/>
      </rPr>
      <t xml:space="preserve">26 </t>
    </r>
    <r>
      <rPr>
        <sz val="9"/>
        <rFont val="Arial"/>
        <family val="2"/>
      </rPr>
      <t>La información incluye a personas cuyo proceso administrativo aún no se cierra y, por lo tanto, no tiene un sentido de resolución.</t>
    </r>
  </si>
  <si>
    <r>
      <rPr>
        <vertAlign val="superscript"/>
        <sz val="9"/>
        <rFont val="Arial"/>
        <family val="2"/>
      </rPr>
      <t xml:space="preserve">27 </t>
    </r>
    <r>
      <rPr>
        <sz val="9"/>
        <rFont val="Arial"/>
        <family val="2"/>
      </rPr>
      <t>La información incluye a las personas a quienes se les otorgó protección internacional, o bien recibieron resolución no favorable y la información disponible no permitió identificar el motivo de la resolución.</t>
    </r>
  </si>
  <si>
    <t>2.2 y 2.2.1</t>
  </si>
  <si>
    <t>1.5 y 1.5.1</t>
  </si>
  <si>
    <r>
      <rPr>
        <vertAlign val="superscript"/>
        <sz val="9"/>
        <rFont val="Arial"/>
        <family val="2"/>
      </rPr>
      <t xml:space="preserve">3 </t>
    </r>
    <r>
      <rPr>
        <sz val="9"/>
        <rFont val="Arial"/>
        <family val="2"/>
      </rPr>
      <t>La información incluye a las personas que declararon que el motivo para huir de su país fue por amenazas, extorsión, intento de reclutamiento por parte de las pandillas o, bien, por haber sido testigo de algún acto violento por parte de éstas y que pone en riesgo su vida o su seguridad.</t>
    </r>
  </si>
  <si>
    <r>
      <rPr>
        <vertAlign val="superscript"/>
        <sz val="9"/>
        <rFont val="Arial"/>
        <family val="2"/>
      </rPr>
      <t xml:space="preserve">10 </t>
    </r>
    <r>
      <rPr>
        <sz val="9"/>
        <rFont val="Arial"/>
        <family val="2"/>
      </rPr>
      <t xml:space="preserve">La información incluye a las personas que declararon haber sido víctimas de secuestro, robo o extorsión por parte de delincuentes comunes (no pertenecientes a pandillas). </t>
    </r>
  </si>
  <si>
    <r>
      <rPr>
        <vertAlign val="superscript"/>
        <sz val="9"/>
        <rFont val="Arial"/>
        <family val="2"/>
      </rPr>
      <t xml:space="preserve">12 </t>
    </r>
    <r>
      <rPr>
        <sz val="9"/>
        <rFont val="Arial"/>
        <family val="2"/>
      </rPr>
      <t>La información incluye a las personas que declararon motivos personales para huir de su país, pero sin especificar cuáles eran.</t>
    </r>
  </si>
  <si>
    <r>
      <rPr>
        <vertAlign val="superscript"/>
        <sz val="9"/>
        <rFont val="Arial"/>
        <family val="2"/>
      </rPr>
      <t xml:space="preserve">11 </t>
    </r>
    <r>
      <rPr>
        <sz val="9"/>
        <rFont val="Arial"/>
        <family val="2"/>
      </rPr>
      <t>La información incluye a las niñas, niños o adolescentes en condición de vulnerabilidad.</t>
    </r>
  </si>
  <si>
    <r>
      <rPr>
        <vertAlign val="superscript"/>
        <sz val="9"/>
        <rFont val="Arial"/>
        <family val="2"/>
      </rPr>
      <t xml:space="preserve">12 </t>
    </r>
    <r>
      <rPr>
        <sz val="9"/>
        <rFont val="Arial"/>
        <family val="2"/>
      </rPr>
      <t>La información incluye a las personas a quienes se les emitió una resolución no favorable para recibir la protección internacional o porque abandonaron el procedimiento por una nueva solicitud.</t>
    </r>
  </si>
  <si>
    <r>
      <rPr>
        <vertAlign val="superscript"/>
        <sz val="9"/>
        <rFont val="Arial"/>
        <family val="2"/>
      </rPr>
      <t xml:space="preserve">19 </t>
    </r>
    <r>
      <rPr>
        <sz val="9"/>
        <rFont val="Arial"/>
        <family val="2"/>
      </rPr>
      <t>La información incluye los trámites concluidos debido al fallecimiento de la persona solicitante.</t>
    </r>
  </si>
  <si>
    <r>
      <rPr>
        <vertAlign val="superscript"/>
        <sz val="9"/>
        <rFont val="Arial"/>
        <family val="2"/>
      </rPr>
      <t xml:space="preserve">22 </t>
    </r>
    <r>
      <rPr>
        <sz val="9"/>
        <rFont val="Arial"/>
        <family val="2"/>
      </rPr>
      <t>La información incluye a las personas a quienes se les emitió una resolución no favorable, abandonaron la solicitud y declararon haber huido por motivos personales, pero sin especificar la causa.</t>
    </r>
  </si>
  <si>
    <r>
      <rPr>
        <vertAlign val="superscript"/>
        <sz val="9"/>
        <rFont val="Arial"/>
        <family val="2"/>
      </rPr>
      <t xml:space="preserve">25 </t>
    </r>
    <r>
      <rPr>
        <sz val="9"/>
        <rFont val="Arial"/>
        <family val="2"/>
      </rPr>
      <t>La información incluye a las personas a quienes se les otorgó protección internacional, ya sea por reconocimiento de refugio o protección internacional pero no fue posible identificar la pertenencia a un grupo en particular.</t>
    </r>
  </si>
  <si>
    <t>Año</t>
  </si>
  <si>
    <t>{2019,2018,2017,2016,2015,2013}</t>
  </si>
  <si>
    <t>=SI.ERROR(BUSCARV($C13,Cuadro1.2.1!$C$13:$T$102,COLUMNA(D$3)-2,0),0)+SI.ERROR(BUSCARV($C13,Cuadro1.2.2!$C$13:$T$117,COLUMNA(D$3)-2,0),0)</t>
  </si>
  <si>
    <t>=BUSCARV($C10,'[Tabulados_Ver4_2014-2018.xlsx]2018'!$B$41:$Z$42,ENTERO((COLUMNA(D$4)-2)*0.6674-0.8186+2),0)</t>
  </si>
  <si>
    <t>=SI.ERROR(BUSCARV($C13,'[Tabulados_Ver4_2014-2018.xlsx]2018'!$D$76:$U$124,COLUMNA(D$3)-2,0),0)</t>
  </si>
  <si>
    <t>=SI.ERROR(BUSCARV($C13,'[Tabulados_Ver4_2014-2018.xlsx]2018'!$D$76:$AL$124,COLUMNA(D$3)+15,0),0)</t>
  </si>
  <si>
    <t>=SI.ERROR(BUSCARV($C10,'[Tabulados_Ver4_2014-2018.xlsx]2018'!$B$156:$Z$185,ENTERO((COLUMNA(D$4)-2)*0.6674-0.8186+2),0),0)</t>
  </si>
  <si>
    <t>=SI.ERROR(BUSCARV($C11,'[Tabulados_Ver4_2014-2018.xlsx]2018'!$D$216:$AB$277,ENTERO((COLUMNA(D$4)-2)*0.6674-0.8186+2),0),0)</t>
  </si>
  <si>
    <t>=SI.ERROR(BUSCARV($C11,'[Tabulados_Ver4_2014-2018.xlsx]2018'!$D$642:$AF$662,ENTERO((COLUMNA(D$4)-2)*0.6674-0.8186+2),0),0)</t>
  </si>
  <si>
    <t>=SI.ERROR(BUSCARV($C13,'[Tabulados_Ver4_2014-2018.xlsx]2018'!$D$309:$AB$357,ENTERO((COLUMNA(D$3)-2)*0.6674-0.8186+2),0),0)</t>
  </si>
  <si>
    <t>=SI.ERROR(BUSCARV($C12,'[Tabulados_Ver4_2014-2018.xlsx]2018'!$D$693:$AB$740,ENTERO((COLUMNA(D$3)-2)*0.6674-0.8186+2),0),0)</t>
  </si>
  <si>
    <t>=BUSCARV($B10,'[Tabulados_Ver4_2014-2018.xlsx]2018'!$B$390:$Z$403,ENTERO((COLUMNA(C$3)-1)*0.6674-0.8186+2),0)</t>
  </si>
  <si>
    <t>=BUSCARV($B10,'[Tabulados_Ver4_2014-2018.xlsx]2018'!$B$735:$AF$748,ENTERO((COLUMNA(C$3)-1)*0.6674-0.8186+2),0)</t>
  </si>
  <si>
    <t>=SI.ERROR(BUSCARV($B13,'[Tabulados_Ver4_2014-2018.xlsx]2018'!$D$436:$R$484,ENTERO((COLUMNA(C$3)-1)*0.6674-0.8186+2),0),0)</t>
  </si>
  <si>
    <t>=SI.ERROR(BUSCARV($B13,'[Tabulados_Ver4_2014-2018.xlsx]2018'!$D$781:$T$790,ENTERO((COLUMNA(C$3)-1)*0.6674-0.8186+2),0),0)</t>
  </si>
  <si>
    <t>=SI.ERROR(BUSCARV($B10,'[Tabulados_Ver4_2014-2018.xlsx]2018'!$B$576:$P$596,ENTERO((COLUMNA(C$3)-1)*0.6674-0.8186+2),0),0)</t>
  </si>
  <si>
    <t>=SI.ERROR(BUSCARV($B10,'[Tabulados_Ver4_2014-2018.xlsx]2018'!$B$822:$P$824,ENTERO((COLUMNA(C$3)-1)*0.6674-0.8186+2),0),0)</t>
  </si>
  <si>
    <r>
      <t xml:space="preserve">Creencias religiosas </t>
    </r>
    <r>
      <rPr>
        <vertAlign val="superscript"/>
        <sz val="9"/>
        <rFont val="Arial"/>
        <family val="2"/>
      </rPr>
      <t>9</t>
    </r>
  </si>
  <si>
    <r>
      <t xml:space="preserve">Grupo Social "NNA en situación de vulnerabilidad" </t>
    </r>
    <r>
      <rPr>
        <vertAlign val="superscript"/>
        <sz val="9"/>
        <rFont val="Arial"/>
        <family val="2"/>
      </rPr>
      <t>11</t>
    </r>
  </si>
  <si>
    <r>
      <t xml:space="preserve">Anexión a otra solicitud </t>
    </r>
    <r>
      <rPr>
        <vertAlign val="superscript"/>
        <sz val="9"/>
        <rFont val="Arial"/>
        <family val="2"/>
      </rPr>
      <t>12</t>
    </r>
  </si>
  <si>
    <r>
      <t xml:space="preserve">Cambio de entidad federativa </t>
    </r>
    <r>
      <rPr>
        <vertAlign val="superscript"/>
        <sz val="9"/>
        <rFont val="Arial"/>
        <family val="2"/>
      </rPr>
      <t>13</t>
    </r>
  </si>
  <si>
    <r>
      <t xml:space="preserve">Cuenta con otras opciones de regularización </t>
    </r>
    <r>
      <rPr>
        <vertAlign val="superscript"/>
        <sz val="9"/>
        <rFont val="Arial"/>
        <family val="2"/>
      </rPr>
      <t>14</t>
    </r>
  </si>
  <si>
    <r>
      <t xml:space="preserve">Destino Estados Unidos </t>
    </r>
    <r>
      <rPr>
        <vertAlign val="superscript"/>
        <sz val="9"/>
        <rFont val="Arial"/>
        <family val="2"/>
      </rPr>
      <t>15</t>
    </r>
  </si>
  <si>
    <r>
      <t xml:space="preserve">Regreso al país de origen </t>
    </r>
    <r>
      <rPr>
        <vertAlign val="superscript"/>
        <sz val="9"/>
        <rFont val="Arial"/>
        <family val="2"/>
      </rPr>
      <t>16</t>
    </r>
  </si>
  <si>
    <r>
      <t xml:space="preserve">Doble nacionalidad </t>
    </r>
    <r>
      <rPr>
        <vertAlign val="superscript"/>
        <sz val="9"/>
        <rFont val="Arial"/>
        <family val="2"/>
      </rPr>
      <t>17</t>
    </r>
  </si>
  <si>
    <r>
      <t xml:space="preserve">Egreso de albergue </t>
    </r>
    <r>
      <rPr>
        <vertAlign val="superscript"/>
        <sz val="9"/>
        <rFont val="Arial"/>
        <family val="2"/>
      </rPr>
      <t>18</t>
    </r>
  </si>
  <si>
    <r>
      <t xml:space="preserve">Fallecimiento </t>
    </r>
    <r>
      <rPr>
        <vertAlign val="superscript"/>
        <sz val="9"/>
        <rFont val="Arial"/>
        <family val="2"/>
      </rPr>
      <t>19</t>
    </r>
  </si>
  <si>
    <r>
      <t xml:space="preserve">Inasistencia </t>
    </r>
    <r>
      <rPr>
        <vertAlign val="superscript"/>
        <sz val="9"/>
        <rFont val="Arial"/>
        <family val="2"/>
      </rPr>
      <t>20</t>
    </r>
  </si>
  <si>
    <r>
      <t xml:space="preserve">Mala credibilidad </t>
    </r>
    <r>
      <rPr>
        <vertAlign val="superscript"/>
        <sz val="9"/>
        <rFont val="Arial"/>
        <family val="2"/>
      </rPr>
      <t>21</t>
    </r>
  </si>
  <si>
    <r>
      <t xml:space="preserve">Motivo personal </t>
    </r>
    <r>
      <rPr>
        <vertAlign val="superscript"/>
        <sz val="9"/>
        <rFont val="Arial"/>
        <family val="2"/>
      </rPr>
      <t>22</t>
    </r>
  </si>
  <si>
    <r>
      <t xml:space="preserve">No desea continuar con el procedimiento </t>
    </r>
    <r>
      <rPr>
        <vertAlign val="superscript"/>
        <sz val="9"/>
        <rFont val="Arial"/>
        <family val="2"/>
      </rPr>
      <t>23</t>
    </r>
  </si>
  <si>
    <r>
      <t xml:space="preserve">Sin nexo causal </t>
    </r>
    <r>
      <rPr>
        <vertAlign val="superscript"/>
        <sz val="9"/>
        <rFont val="Arial"/>
        <family val="2"/>
      </rPr>
      <t>24</t>
    </r>
  </si>
  <si>
    <r>
      <t xml:space="preserve">Grupo social sin especificar </t>
    </r>
    <r>
      <rPr>
        <vertAlign val="superscript"/>
        <sz val="9"/>
        <rFont val="Arial"/>
        <family val="2"/>
      </rPr>
      <t>25</t>
    </r>
  </si>
  <si>
    <r>
      <t xml:space="preserve">Pendiente de resolución </t>
    </r>
    <r>
      <rPr>
        <vertAlign val="superscript"/>
        <sz val="9"/>
        <rFont val="Arial"/>
        <family val="2"/>
      </rPr>
      <t>26</t>
    </r>
  </si>
  <si>
    <r>
      <t xml:space="preserve">No especificado </t>
    </r>
    <r>
      <rPr>
        <vertAlign val="superscript"/>
        <sz val="9"/>
        <rFont val="Arial"/>
        <family val="2"/>
      </rPr>
      <t>27</t>
    </r>
  </si>
  <si>
    <t>Violación masiva DDH</t>
  </si>
  <si>
    <t>Conflicto interno</t>
  </si>
  <si>
    <t>Violencia generalizada</t>
  </si>
  <si>
    <t>Grupo social "LGTTTBI"</t>
  </si>
  <si>
    <t>Grupo social "Opositor"</t>
  </si>
  <si>
    <t>Grupo social "Opinión política"</t>
  </si>
  <si>
    <t>Discriminación por raza</t>
  </si>
  <si>
    <t>Discriminación por creencias religiosas</t>
  </si>
  <si>
    <t>Violencia intrafamiliar</t>
  </si>
  <si>
    <t>Delincuencia común</t>
  </si>
  <si>
    <t>Motivos ambientales</t>
  </si>
  <si>
    <t>Motivo personal</t>
  </si>
  <si>
    <t>Discriminación no especificado</t>
  </si>
  <si>
    <t>No especificado</t>
  </si>
  <si>
    <t>Violación masiva de DDHH</t>
  </si>
  <si>
    <t>Grupo social "LGTTBI"</t>
  </si>
  <si>
    <t>Creencias religiosas</t>
  </si>
  <si>
    <t>Grupo Social "NNA en situación de vulnerabilidad"</t>
  </si>
  <si>
    <t>Anexión a otra solicitud</t>
  </si>
  <si>
    <t>Cambio de entidad federativa</t>
  </si>
  <si>
    <t>Cuenta con otras opciones de regularización</t>
  </si>
  <si>
    <t>Destino Estados Unidos</t>
  </si>
  <si>
    <t>Regreso al país de origen</t>
  </si>
  <si>
    <t>Doble nacionalidad</t>
  </si>
  <si>
    <t>Egreso de albergue</t>
  </si>
  <si>
    <t>Fallecimiento</t>
  </si>
  <si>
    <t>Inasistencia</t>
  </si>
  <si>
    <t>Mala credibilidad</t>
  </si>
  <si>
    <t>No desea continuar con el procedimiento</t>
  </si>
  <si>
    <t>Sin nexo causal</t>
  </si>
  <si>
    <t>Grupo social sin especificar</t>
  </si>
  <si>
    <t>Pendiente de resolución</t>
  </si>
  <si>
    <t xml:space="preserve">La información incluye a las personas que declararon haber sufrido abusos a sus derechos humanos como el derecho a la vida, a la integridad personal, a la libertad de expresión, al debido proceso, entre otros, o bien tratos crueles o tortura. </t>
  </si>
  <si>
    <t>La información incluye a las personas que declararon que el motivo para huir de su país fue por conflictos armados que ponían en riesgo su vida, su libertad o, bien, su seguridad.</t>
  </si>
  <si>
    <t>La información incluye a las personas que declararon que el motivo para huir de su país fue por amenazas, extorsión, intento de reclutamiento por parte de las pandillas o, bien, por haber sido testigo de algún acto violento por parte de éstas y que pone en riesgo su vida o su seguridad.</t>
  </si>
  <si>
    <t>La información incluye a las personas que declararon haber sufrido discriminación o violencia por su preferencia sexual como motivo para huir de su país.</t>
  </si>
  <si>
    <t>La información incluye a las personas que declararon temor a ser perseguidas por formar parte de grupos opositores a pandillas o grupos sociales determinados.</t>
  </si>
  <si>
    <t>La información incluye a las personas que declararon temor a ser perseguidas por sus opiniones políticas o porque su ocupación las asocia con críticas u opiniones a costumbres diferentes a las de su persecutor(a).</t>
  </si>
  <si>
    <t>La información incluye a las personas que declararon haber sufrido discriminación por pertenecer a una determinada comunidad étnica o, bien, porque su apariencia las vincula con ciertos grupos de población.</t>
  </si>
  <si>
    <t>La información incluye a las personas que declararon haber sufrido discriminación por pertenecer o profesar una creencia religiosa determinada, o por practicar ceremonias  o cultos  no aprobados por la o las creencias de su comunidad de residencia.</t>
  </si>
  <si>
    <t>La información incluye a las personas que declararon haber sufrido violencia doméstica, independientemente de si son mujeres, niñas, niños o adolescentes, o por su preferencia sexual.</t>
  </si>
  <si>
    <t xml:space="preserve">La información incluye a las personas que declararon haber sido víctimas de secuestro, robo o extorsión por parte de delincuentes comunes (no pertenecientes a pandillas). </t>
  </si>
  <si>
    <t>La información incluye a las personas que declararon haber sido afectadas por fenómenos naturales que ponen en riesgo su vida, su seguridad o su subsistencia.</t>
  </si>
  <si>
    <t>La información incluye a las personas que declararon motivos personales para huir de su país, pero sin especificar cuáles eran.</t>
  </si>
  <si>
    <t>La información incluye a las personas que declararon haber sufrido algún tipo de discriminación, pero no fue posible identificar la causa.</t>
  </si>
  <si>
    <t>La información incluye a las personas cuya información disponible no permitió identificar el motivo de huida para solicitar refugio.</t>
  </si>
  <si>
    <t xml:space="preserve">La información incluye a las personas entre quienes se identificó los hechos constitutivos de abusos a sus derechos humanos, como el derecho a la vida, a la integridad personal, a la libertad de expresión, al debido proceso, entre otros, o bien tratos crueles o tortura. </t>
  </si>
  <si>
    <t>La información incluye a las personas con evidencia de conflictos armados que ponían en riesgo su vida, su libertad o, bien, su seguridad en el país de origen.</t>
  </si>
  <si>
    <t>La información incluye a las personas que fueron amenazadas o víctimas de extorsión o de intento de reclutamiento por parte de las pandillas, así como de algún acto violento por parte de éstas y que ponía en riesgo su vida o su seguridad.</t>
  </si>
  <si>
    <t xml:space="preserve">La información incluye a las personas víctimas de secuestro, robo o extorsión por parte de delincuentes comunes (no pertenecientes a pandillas). </t>
  </si>
  <si>
    <t>La información incluye a las personas que sufrieron discriminación o violencia a causa de su preferencia sexual como motivo para huir de su país.</t>
  </si>
  <si>
    <t>La información incluye a las personas con temores fundados de persecución por ser parte de grupos opositores a pandillas o grupos sociales determinados.</t>
  </si>
  <si>
    <t>La información incluye a las personas con temores fundados de persecución por sus opiniones políticas o porque su ocupación las asocia con críticas u opiniones a costumbres diferentes a las de su persecutor(a).</t>
  </si>
  <si>
    <t>La información incluye a las personas que sufrieron discriminación por pertenecer a una determinada comunidad étnica o, bien, porque su apariencia las vincula con ciertos grupos de población.</t>
  </si>
  <si>
    <t>La información incluye a las personas que sufrieron discriminación por pertenecer o profesar una creencia religiosa determinada, o por practicar ceremonias o cultos  no aprobados por la o las creencias de la comunidad de residencia.</t>
  </si>
  <si>
    <t>La información incluye a las personas que sufrieron violencia doméstica, independientemente de si son mujeres, niñas, niños o adolescentes, o por su preferencia sexual.</t>
  </si>
  <si>
    <t>La información incluye a las niñas, niños o adolescentes en condición de vulnerabilidad.</t>
  </si>
  <si>
    <t>La información incluye a las personas a quienes se les emitió una resolución no favorable para recibir la protección internacional o porque abandonaron el procedimiento por una nueva solicitud.</t>
  </si>
  <si>
    <t>La información incluye a las personas que cambiaron su ubicación a una entidad federativa diferente a donde realizaron su solicitud de condición de refugiado y abandonaron el trámite.</t>
  </si>
  <si>
    <r>
      <t xml:space="preserve">La información incluye a las personas que abandonaron la solicitud porque podían acceder a la residencia en México a partir de la regularización migratoria en términos de los artículos 132,133 y 134 de la Ley de Migración; de los artículos 144 y 145, de su Reglamento, así como de los </t>
    </r>
    <r>
      <rPr>
        <i/>
        <sz val="9"/>
        <rFont val="Arial"/>
        <family val="2"/>
      </rPr>
      <t>Lineamientos para trámites y procedimientos migratorios</t>
    </r>
    <r>
      <rPr>
        <sz val="9"/>
        <rFont val="Arial"/>
        <family val="2"/>
      </rPr>
      <t>.</t>
    </r>
  </si>
  <si>
    <t>La información incluye a las personas a quienes se les emitió una resolución no favorable o abandonaron la solicitud por haber manifestado que su destino final es Estados Unidos.</t>
  </si>
  <si>
    <t>La información incluye a las personas a quienes se les emitió una resolución no favorable o abandonaron la solicitud por haber manifestado que regresarían a su país de origen.</t>
  </si>
  <si>
    <t>La información incluye a las personas a quienes se les emitió una resolución no favorable, debido a que su segunda nacionalidad es de un país que puede otorgar la protección requerida.</t>
  </si>
  <si>
    <t>La información incluye a las personas que egresaron del albergue donde se encontraban y abandonaron el trámite.</t>
  </si>
  <si>
    <t>La información incluye los trámites concluidos debido al fallecimiento de la persona solicitante.</t>
  </si>
  <si>
    <t>La información incluye a las personas que faltaron durante dos semanas consecutivas sin causa justificada a las citas programadas por la Comar, por lo que el trámite se considera abandonado.</t>
  </si>
  <si>
    <t>La información incluye a las personas a quienes se les emitió una resolución no favorable, debido a que se determinó que sus declaraciones sobre los motivos para huir no tenían fundamento.</t>
  </si>
  <si>
    <t>La información incluye a las personas a quienes se les emitió una resolución no favorable, abandonaron la solicitud y declararon haber huido por motivos personales, pero sin especificar la causa.</t>
  </si>
  <si>
    <t>La información incluye a las personas que abandonaron su trámite porque no deseaban continuar con el procedimiento.</t>
  </si>
  <si>
    <t>La información incluye a las personas a quienes se les emitió una resolución no favorable, debido a que se determinó que las causas de solicitud de refugio no tienen nexo con los supuestos establecidos en el artículo 13 de la Ley Sobre Refugiados, Protección Complementaria y Asilo Político.</t>
  </si>
  <si>
    <t>La información incluye a las personas a quienes se les otorgó protección internacional, ya sea por reconocimiento de refugio o protección internacional pero no fue posible identificar la pertenencia a un grupo en particular.</t>
  </si>
  <si>
    <t>La información incluye a personas cuyo proceso administrativo aún no se cierra y, por lo tanto, no tiene un sentido de resolución.</t>
  </si>
  <si>
    <t>La información incluye a las personas a quienes se les otorgó protección internacional, o bien recibieron resolución no favorable y la información disponible no permitió identificar el motivo de la resolución.</t>
  </si>
  <si>
    <r>
      <t xml:space="preserve">Violación masiva de DDHH </t>
    </r>
    <r>
      <rPr>
        <vertAlign val="superscript"/>
        <sz val="9"/>
        <rFont val="Arial"/>
        <family val="2"/>
      </rPr>
      <t>12</t>
    </r>
  </si>
  <si>
    <r>
      <t xml:space="preserve">Pendiente de resolución </t>
    </r>
    <r>
      <rPr>
        <vertAlign val="superscript"/>
        <sz val="9"/>
        <rFont val="Arial"/>
        <family val="2"/>
      </rPr>
      <t>21</t>
    </r>
  </si>
  <si>
    <r>
      <t xml:space="preserve">No especificado </t>
    </r>
    <r>
      <rPr>
        <vertAlign val="superscript"/>
        <sz val="9"/>
        <rFont val="Arial"/>
        <family val="2"/>
      </rPr>
      <t>4</t>
    </r>
  </si>
  <si>
    <t>Información preliminar.</t>
  </si>
  <si>
    <r>
      <t>Pendiente</t>
    </r>
    <r>
      <rPr>
        <vertAlign val="superscript"/>
        <sz val="9"/>
        <rFont val="Arial"/>
        <family val="2"/>
      </rPr>
      <t>22</t>
    </r>
  </si>
  <si>
    <r>
      <rPr>
        <vertAlign val="superscript"/>
        <sz val="9"/>
        <rFont val="Arial"/>
        <family val="2"/>
      </rPr>
      <t>22</t>
    </r>
    <r>
      <rPr>
        <sz val="9"/>
        <rFont val="Arial"/>
        <family val="2"/>
      </rPr>
      <t xml:space="preserve"> Las cifras incluyen los casos de extranjeros con tramites suspendidos, ya sea por un recurso de revisión o , bien, por el acuerdo de suspensión emitido en octubre de 2017 </t>
    </r>
  </si>
  <si>
    <t xml:space="preserve">Las cifras incluyen los casos de extranjeros con tramites suspendidos, ya sea por un recurso de revisión o , bien, por el acuerdo de suspensión emitido en octubre de 2017 </t>
  </si>
  <si>
    <t>http://www.politicamigratoria.gob.mx/work/models/SEGOB/CEM/PDF/Estadisticas/BoletinesCOMAR/2013/Cuadros2013/cuadro1.1.xls</t>
  </si>
  <si>
    <t>a1a</t>
  </si>
  <si>
    <r>
      <t xml:space="preserve">Motivo personal </t>
    </r>
    <r>
      <rPr>
        <vertAlign val="superscript"/>
        <sz val="9"/>
        <color indexed="8"/>
        <rFont val="Arial"/>
        <family val="2"/>
      </rPr>
      <t>8</t>
    </r>
  </si>
  <si>
    <r>
      <t xml:space="preserve">Violación masiva de DDHH </t>
    </r>
    <r>
      <rPr>
        <vertAlign val="superscript"/>
        <sz val="9"/>
        <color indexed="8"/>
        <rFont val="Arial"/>
        <family val="2"/>
      </rPr>
      <t>1</t>
    </r>
  </si>
  <si>
    <r>
      <t>1</t>
    </r>
    <r>
      <rPr>
        <sz val="8"/>
        <color indexed="8"/>
        <rFont val="Arial"/>
        <family val="2"/>
      </rPr>
      <t xml:space="preserve"> La información incluye a las personas entre quienes se identificó los hechos constitutivos de abusos a sus derechos humanos, como el derecho a la vida, a la integridad personal, a la libertad de expresión, al debido proceso, entre otros, o bien tratos crueles o tortura. </t>
    </r>
  </si>
  <si>
    <r>
      <t xml:space="preserve">Violencia generalizada </t>
    </r>
    <r>
      <rPr>
        <vertAlign val="superscript"/>
        <sz val="9"/>
        <color indexed="8"/>
        <rFont val="Arial"/>
        <family val="2"/>
      </rPr>
      <t>2</t>
    </r>
  </si>
  <si>
    <r>
      <t xml:space="preserve">Grupo social "Opositor" </t>
    </r>
    <r>
      <rPr>
        <vertAlign val="superscript"/>
        <sz val="9"/>
        <color indexed="8"/>
        <rFont val="Arial"/>
        <family val="2"/>
      </rPr>
      <t>3</t>
    </r>
  </si>
  <si>
    <r>
      <t xml:space="preserve">Violencia intrafamiliar </t>
    </r>
    <r>
      <rPr>
        <vertAlign val="superscript"/>
        <sz val="9"/>
        <color indexed="8"/>
        <rFont val="Arial"/>
        <family val="2"/>
      </rPr>
      <t>4</t>
    </r>
  </si>
  <si>
    <r>
      <t xml:space="preserve">Grupo Social "NNA en situación de vulnerabilidad" </t>
    </r>
    <r>
      <rPr>
        <vertAlign val="superscript"/>
        <sz val="9"/>
        <color indexed="8"/>
        <rFont val="Arial"/>
        <family val="2"/>
      </rPr>
      <t>5</t>
    </r>
  </si>
  <si>
    <r>
      <t xml:space="preserve">Regreso al país de origen </t>
    </r>
    <r>
      <rPr>
        <vertAlign val="superscript"/>
        <sz val="9"/>
        <color indexed="8"/>
        <rFont val="Arial"/>
        <family val="2"/>
      </rPr>
      <t>6</t>
    </r>
  </si>
  <si>
    <r>
      <t xml:space="preserve">Inasistencia </t>
    </r>
    <r>
      <rPr>
        <vertAlign val="superscript"/>
        <sz val="9"/>
        <color indexed="8"/>
        <rFont val="Arial"/>
        <family val="2"/>
      </rPr>
      <t>7</t>
    </r>
  </si>
  <si>
    <r>
      <t xml:space="preserve">No desea continuar con el procedimiento </t>
    </r>
    <r>
      <rPr>
        <vertAlign val="superscript"/>
        <sz val="9"/>
        <color indexed="8"/>
        <rFont val="Arial"/>
        <family val="2"/>
      </rPr>
      <t>9</t>
    </r>
  </si>
  <si>
    <r>
      <t xml:space="preserve">Sin nexo causal </t>
    </r>
    <r>
      <rPr>
        <vertAlign val="superscript"/>
        <sz val="9"/>
        <color indexed="8"/>
        <rFont val="Arial"/>
        <family val="2"/>
      </rPr>
      <t>10</t>
    </r>
  </si>
  <si>
    <r>
      <t xml:space="preserve">Pendiente de resolución </t>
    </r>
    <r>
      <rPr>
        <vertAlign val="superscript"/>
        <sz val="9"/>
        <color indexed="8"/>
        <rFont val="Arial"/>
        <family val="2"/>
      </rPr>
      <t>11</t>
    </r>
  </si>
  <si>
    <r>
      <t xml:space="preserve">No especificado </t>
    </r>
    <r>
      <rPr>
        <vertAlign val="superscript"/>
        <sz val="9"/>
        <color indexed="8"/>
        <rFont val="Arial"/>
        <family val="2"/>
      </rPr>
      <t>12</t>
    </r>
  </si>
  <si>
    <r>
      <t>2</t>
    </r>
    <r>
      <rPr>
        <sz val="8"/>
        <color indexed="8"/>
        <rFont val="Arial"/>
        <family val="2"/>
      </rPr>
      <t xml:space="preserve"> La información incluye a las personas que fueron amenazadas o víctimas de extorsión o de intento de reclutamiento por parte de las pandillas, así como de algún acto violento por parte de éstas y que ponía en riesgo su vida o su seguridad.</t>
    </r>
  </si>
  <si>
    <r>
      <t>3</t>
    </r>
    <r>
      <rPr>
        <sz val="8"/>
        <color indexed="8"/>
        <rFont val="Arial"/>
        <family val="2"/>
      </rPr>
      <t xml:space="preserve"> La información incluye a las personas con temores fundados de persecución por ser parte de grupos opositores a pandillas o grupos sociales determinados.</t>
    </r>
  </si>
  <si>
    <r>
      <t>4</t>
    </r>
    <r>
      <rPr>
        <sz val="8"/>
        <color indexed="8"/>
        <rFont val="Arial"/>
        <family val="2"/>
      </rPr>
      <t xml:space="preserve"> La información incluye a las personas que sufrieron violencia doméstica, independientemente de si son mujeres, niñas, niños o adolescentes, o por su preferencia sexual.</t>
    </r>
  </si>
  <si>
    <r>
      <t>5</t>
    </r>
    <r>
      <rPr>
        <sz val="8"/>
        <color indexed="8"/>
        <rFont val="Arial"/>
        <family val="2"/>
      </rPr>
      <t xml:space="preserve"> La información incluye a las niñas, niños o adolescentes en condición de vulnerabilidad.</t>
    </r>
  </si>
  <si>
    <r>
      <t>6</t>
    </r>
    <r>
      <rPr>
        <sz val="8"/>
        <color indexed="8"/>
        <rFont val="Arial"/>
        <family val="2"/>
      </rPr>
      <t xml:space="preserve"> La información incluye a las personas a quienes se les emitió una resolución no favorable o abandonaron la solicitud por haber manifestado que regresarían a su país de origen.</t>
    </r>
  </si>
  <si>
    <r>
      <t>7</t>
    </r>
    <r>
      <rPr>
        <sz val="8"/>
        <color indexed="8"/>
        <rFont val="Arial"/>
        <family val="2"/>
      </rPr>
      <t xml:space="preserve"> La información incluye a las personas que faltaron durante dos semanas consecutivas sin causa justificada a las citas programadas por la COMAR, por lo que el trámite se considera abandonado.</t>
    </r>
  </si>
  <si>
    <r>
      <t>8</t>
    </r>
    <r>
      <rPr>
        <sz val="8"/>
        <color indexed="8"/>
        <rFont val="Arial"/>
        <family val="2"/>
      </rPr>
      <t xml:space="preserve"> La información incluye a las personas a quienes se les emitió una resolución no favorable, abandonaron la solicitud y declararon haber huido por motivos personales, pero sin especificar la causa.</t>
    </r>
  </si>
  <si>
    <r>
      <t>9</t>
    </r>
    <r>
      <rPr>
        <sz val="8"/>
        <color indexed="8"/>
        <rFont val="Arial"/>
        <family val="2"/>
      </rPr>
      <t xml:space="preserve"> La información incluye a las personas que abandonaron su trámite porque no deseaban continuar con el procedimiento.</t>
    </r>
  </si>
  <si>
    <r>
      <t>10</t>
    </r>
    <r>
      <rPr>
        <sz val="8"/>
        <color indexed="8"/>
        <rFont val="Arial"/>
        <family val="2"/>
      </rPr>
      <t xml:space="preserve"> La información incluye a las personas a quienes se les emitió una resolución no favorable, debido a que se determinó que las causas de solicitud de refugio no tienen nexo con los supuestos establecidos en el artículo 13 de la Ley Sobre Refugiados, Protección Complementaria y Asilo Político.</t>
    </r>
  </si>
  <si>
    <r>
      <t>11</t>
    </r>
    <r>
      <rPr>
        <sz val="8"/>
        <color indexed="8"/>
        <rFont val="Arial"/>
        <family val="2"/>
      </rPr>
      <t xml:space="preserve"> La información incluye a personas cuyo proceso administrativo aún no se cierra y, por lo tanto, no tiene un sentido de resolución.</t>
    </r>
  </si>
  <si>
    <r>
      <t>12</t>
    </r>
    <r>
      <rPr>
        <sz val="8"/>
        <color indexed="8"/>
        <rFont val="Arial"/>
        <family val="2"/>
      </rPr>
      <t xml:space="preserve"> La información incluye a las personas a quienes se les otorgó protección internacional, o bien recibieron resolución no favorable y la información disponible no permitió identificar el motivo de la resolución.</t>
    </r>
  </si>
  <si>
    <r>
      <rPr>
        <vertAlign val="superscript"/>
        <sz val="8"/>
        <color indexed="8"/>
        <rFont val="Arial"/>
        <family val="2"/>
      </rPr>
      <t xml:space="preserve">13 </t>
    </r>
    <r>
      <rPr>
        <sz val="8"/>
        <color indexed="8"/>
        <rFont val="Arial"/>
        <family val="2"/>
      </rPr>
      <t xml:space="preserve">Las cifras incluyen los casos de extranjeros con tramites suspendidos, ya sea por un recurso de revisión o , bien, por el acuerdo de suspensión emitido en octubre de 2017 </t>
    </r>
  </si>
  <si>
    <r>
      <t>Pendiente</t>
    </r>
    <r>
      <rPr>
        <vertAlign val="superscript"/>
        <sz val="9"/>
        <rFont val="Arial"/>
        <family val="2"/>
      </rPr>
      <t>13</t>
    </r>
  </si>
  <si>
    <t>2.2.1 Resolución emitida por la COMAR a las solicitudes de NNA no acompañados, según motivo de la resolución y sexo, enero-septiembre de  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</si>
</sst>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_-* #\ ##0_-;\-* #\ ##0_-;_-* &quot;-&quot;_-;_-@_-"/>
    <numFmt numFmtId="166" formatCode="_-\ #\ ##0_-;\-\ #\ ##0_-;_-\ &quot;-&quot;_-;_-@_-"/>
    <numFmt numFmtId="167" formatCode="#\ ##0\ \ ;\-;_-&quot;-  &quot;_-;_-@\ \ _-"/>
    <numFmt numFmtId="168" formatCode="#\ ##0\ \ \ ;\-;_-* &quot;-   &quot;_-;_-@\ \ \ _-"/>
    <numFmt numFmtId="169" formatCode="#\ ##0;\-;_-\ &quot;-&quot;_-;_-@_-"/>
    <numFmt numFmtId="170" formatCode="#\ ##0\ ;\-;_-\ &quot;- &quot;_-;_-@\ _-"/>
  </numFmts>
  <fonts count="52">
    <font>
      <sz val="11"/>
      <color theme="1"/>
      <name val="Calibri"/>
      <family val="2"/>
    </font>
    <font>
      <sz val="11"/>
      <color indexed="8"/>
      <name val="Calibri"/>
      <family val="2"/>
    </font>
    <font>
      <sz val="8"/>
      <name val="Arial"/>
      <family val="2"/>
    </font>
    <font>
      <sz val="10"/>
      <name val="Arial"/>
      <family val="2"/>
    </font>
    <font>
      <b/>
      <sz val="8"/>
      <name val="Arial"/>
      <family val="2"/>
    </font>
    <font>
      <sz val="9"/>
      <name val="Arial"/>
      <family val="2"/>
    </font>
    <font>
      <b/>
      <sz val="9"/>
      <name val="Arial"/>
      <family val="2"/>
    </font>
    <font>
      <b/>
      <sz val="12"/>
      <name val="Arial"/>
      <family val="2"/>
    </font>
    <font>
      <sz val="8"/>
      <color indexed="8"/>
      <name val="Arial"/>
      <family val="2"/>
    </font>
    <font>
      <vertAlign val="superscript"/>
      <sz val="9"/>
      <name val="Arial"/>
      <family val="2"/>
    </font>
    <font>
      <vertAlign val="superscript"/>
      <sz val="8"/>
      <color indexed="8"/>
      <name val="Arial"/>
      <family val="2"/>
    </font>
    <font>
      <b/>
      <vertAlign val="superscript"/>
      <sz val="9"/>
      <name val="Arial"/>
      <family val="2"/>
    </font>
    <font>
      <i/>
      <sz val="9"/>
      <name val="Arial"/>
      <family val="2"/>
    </font>
    <font>
      <vertAlign val="superscript"/>
      <sz val="9"/>
      <color indexed="8"/>
      <name val="Arial"/>
      <family val="2"/>
    </font>
    <font>
      <sz val="9"/>
      <color indexed="8"/>
      <name val="Arial"/>
      <family val="2"/>
    </font>
    <font>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
      <sz val="9"/>
      <color theme="1"/>
      <name val="Arial"/>
      <family val="2"/>
    </font>
    <font>
      <sz val="8"/>
      <color theme="1"/>
      <name val="Arial"/>
      <family val="2"/>
    </font>
    <font>
      <vertAlign val="superscript"/>
      <sz val="8"/>
      <color theme="1"/>
      <name val="Arial"/>
      <family val="2"/>
    </font>
    <font>
      <vertAlign val="superscript"/>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DDDDD"/>
        <bgColor indexed="64"/>
      </patternFill>
    </fill>
    <fill>
      <patternFill patternType="solid">
        <fgColor theme="0" tint="-0.24997000396251678"/>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style="thin"/>
      <right style="thin"/>
      <top/>
      <bottom style="thin"/>
    </border>
    <border>
      <left/>
      <right style="thin"/>
      <top style="thin"/>
      <bottom style="thin"/>
    </border>
    <border>
      <left/>
      <right style="medium"/>
      <top/>
      <bottom style="medium"/>
    </border>
    <border>
      <left style="thin"/>
      <right/>
      <top style="thin"/>
      <bottom style="thin"/>
    </border>
    <border>
      <left style="thin"/>
      <right/>
      <top style="medium"/>
      <bottom style="thin"/>
    </border>
    <border>
      <left/>
      <right style="medium"/>
      <top style="thin"/>
      <bottom style="thin"/>
    </border>
    <border>
      <left style="thin"/>
      <right style="thin"/>
      <top style="thin"/>
      <bottom style="thin"/>
    </border>
    <border>
      <left style="medium"/>
      <right/>
      <top style="medium"/>
      <bottom/>
    </border>
    <border>
      <left style="thin"/>
      <right/>
      <top style="medium"/>
      <bottom/>
    </border>
    <border>
      <left style="thin"/>
      <right/>
      <top/>
      <bottom/>
    </border>
    <border>
      <left style="thin"/>
      <right/>
      <top/>
      <bottom style="medium"/>
    </border>
    <border>
      <left style="thin"/>
      <right style="thin"/>
      <top style="thin"/>
      <bottom/>
    </border>
    <border>
      <left style="thin"/>
      <right style="thin"/>
      <top/>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style="medium"/>
      <right style="thin"/>
      <top style="medium"/>
      <bottom/>
    </border>
    <border>
      <left style="medium"/>
      <right style="thin"/>
      <top/>
      <bottom style="thin"/>
    </border>
    <border>
      <left/>
      <right/>
      <top style="medium"/>
      <bottom style="thin"/>
    </border>
    <border>
      <left/>
      <right style="thin"/>
      <top style="medium"/>
      <bottom style="thin"/>
    </border>
    <border>
      <left/>
      <right style="medium"/>
      <top style="medium"/>
      <bottom style="thin"/>
    </border>
  </borders>
  <cellStyleXfs count="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2" fillId="0" borderId="0" applyNumberFormat="0" applyFill="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3">
    <xf numFmtId="0" fontId="0" fillId="0" borderId="0" xfId="0" applyFont="1" applyAlignment="1">
      <alignment/>
    </xf>
    <xf numFmtId="0" fontId="5" fillId="0" borderId="0" xfId="0" applyFont="1" applyAlignment="1">
      <alignment/>
    </xf>
    <xf numFmtId="0" fontId="6" fillId="0" borderId="10" xfId="87" applyFont="1" applyFill="1" applyBorder="1" applyAlignment="1">
      <alignment horizontal="left" wrapText="1" indent="1"/>
      <protection/>
    </xf>
    <xf numFmtId="0" fontId="6" fillId="33" borderId="10" xfId="87" applyFont="1" applyFill="1" applyBorder="1" applyAlignment="1">
      <alignment horizontal="left" wrapText="1" indent="1"/>
      <protection/>
    </xf>
    <xf numFmtId="0" fontId="5" fillId="0" borderId="10" xfId="85" applyFont="1" applyFill="1" applyBorder="1" applyAlignment="1">
      <alignment wrapText="1"/>
      <protection/>
    </xf>
    <xf numFmtId="0" fontId="5" fillId="0" borderId="10" xfId="72" applyFont="1" applyFill="1" applyBorder="1" applyAlignment="1">
      <alignment horizontal="left" vertical="top" wrapText="1" indent="2"/>
      <protection/>
    </xf>
    <xf numFmtId="165" fontId="5" fillId="0" borderId="0" xfId="110" applyNumberFormat="1" applyFont="1" applyFill="1" applyBorder="1" applyAlignment="1">
      <alignment horizontal="right" vertical="top"/>
      <protection/>
    </xf>
    <xf numFmtId="165" fontId="5" fillId="0" borderId="0" xfId="111" applyNumberFormat="1" applyFont="1" applyFill="1" applyBorder="1" applyAlignment="1">
      <alignment horizontal="right" vertical="top"/>
      <protection/>
    </xf>
    <xf numFmtId="0" fontId="5" fillId="0" borderId="10" xfId="74" applyFont="1" applyFill="1" applyBorder="1" applyAlignment="1">
      <alignment horizontal="left" vertical="top" wrapText="1" indent="2"/>
      <protection/>
    </xf>
    <xf numFmtId="165" fontId="5" fillId="0" borderId="0" xfId="111" applyNumberFormat="1" applyFont="1" applyFill="1" applyBorder="1" applyAlignment="1">
      <alignment horizontal="left" vertical="top"/>
      <protection/>
    </xf>
    <xf numFmtId="0" fontId="5" fillId="0" borderId="0" xfId="0" applyFont="1" applyFill="1" applyBorder="1" applyAlignment="1">
      <alignment/>
    </xf>
    <xf numFmtId="0" fontId="6" fillId="0" borderId="0" xfId="84" applyFont="1" applyFill="1" applyBorder="1" applyAlignment="1">
      <alignment vertical="center"/>
      <protection/>
    </xf>
    <xf numFmtId="0" fontId="5" fillId="0" borderId="0" xfId="92" applyFont="1" applyFill="1" applyBorder="1" applyAlignment="1">
      <alignment horizontal="center" wrapText="1"/>
      <protection/>
    </xf>
    <xf numFmtId="0" fontId="5" fillId="0" borderId="0" xfId="93" applyFont="1" applyFill="1" applyBorder="1" applyAlignment="1">
      <alignment horizontal="center" wrapText="1"/>
      <protection/>
    </xf>
    <xf numFmtId="0" fontId="6" fillId="0" borderId="0" xfId="0" applyFont="1" applyFill="1" applyBorder="1" applyAlignment="1">
      <alignment/>
    </xf>
    <xf numFmtId="0" fontId="5" fillId="0" borderId="11" xfId="0" applyFont="1" applyFill="1" applyBorder="1" applyAlignment="1">
      <alignment/>
    </xf>
    <xf numFmtId="0" fontId="5" fillId="0" borderId="0" xfId="92" applyFont="1" applyFill="1" applyBorder="1" applyAlignment="1">
      <alignment wrapText="1"/>
      <protection/>
    </xf>
    <xf numFmtId="0" fontId="5" fillId="0" borderId="0" xfId="93" applyFont="1" applyFill="1" applyBorder="1" applyAlignment="1">
      <alignment wrapText="1"/>
      <protection/>
    </xf>
    <xf numFmtId="0" fontId="5" fillId="0" borderId="0" xfId="85" applyFont="1" applyFill="1" applyBorder="1" applyAlignment="1">
      <alignment wrapText="1"/>
      <protection/>
    </xf>
    <xf numFmtId="0" fontId="5" fillId="0" borderId="0" xfId="74" applyFont="1" applyFill="1" applyBorder="1" applyAlignment="1">
      <alignment horizontal="left" vertical="top" wrapText="1" indent="2"/>
      <protection/>
    </xf>
    <xf numFmtId="41" fontId="5" fillId="0" borderId="0" xfId="114" applyNumberFormat="1" applyFont="1" applyFill="1" applyBorder="1" applyAlignment="1">
      <alignment horizontal="right" vertical="top"/>
      <protection/>
    </xf>
    <xf numFmtId="0" fontId="5" fillId="0" borderId="12" xfId="74" applyFont="1" applyFill="1" applyBorder="1" applyAlignment="1">
      <alignment horizontal="left" vertical="top" wrapText="1" indent="2"/>
      <protection/>
    </xf>
    <xf numFmtId="41" fontId="5" fillId="0" borderId="13" xfId="113" applyNumberFormat="1" applyFont="1" applyFill="1" applyBorder="1" applyAlignment="1">
      <alignment horizontal="right" vertical="top"/>
      <protection/>
    </xf>
    <xf numFmtId="41" fontId="5" fillId="0" borderId="13" xfId="114" applyNumberFormat="1" applyFont="1" applyFill="1" applyBorder="1" applyAlignment="1">
      <alignment horizontal="right" vertical="top"/>
      <protection/>
    </xf>
    <xf numFmtId="0" fontId="47" fillId="0" borderId="0" xfId="0" applyFont="1" applyBorder="1" applyAlignment="1">
      <alignment vertical="top" wrapText="1"/>
    </xf>
    <xf numFmtId="0" fontId="48" fillId="0" borderId="0" xfId="0" applyFont="1" applyAlignment="1">
      <alignment/>
    </xf>
    <xf numFmtId="0" fontId="48" fillId="0" borderId="0" xfId="0" applyFont="1" applyBorder="1" applyAlignment="1">
      <alignment/>
    </xf>
    <xf numFmtId="0" fontId="49" fillId="0" borderId="0" xfId="0" applyFont="1" applyAlignment="1">
      <alignment/>
    </xf>
    <xf numFmtId="0" fontId="2" fillId="0" borderId="0" xfId="55" applyFont="1" applyFill="1" applyAlignment="1">
      <alignment vertical="top"/>
      <protection/>
    </xf>
    <xf numFmtId="0" fontId="5" fillId="34" borderId="14" xfId="53" applyFont="1" applyFill="1" applyBorder="1" applyAlignment="1">
      <alignment horizontal="center" vertical="center" wrapText="1"/>
      <protection/>
    </xf>
    <xf numFmtId="0" fontId="5" fillId="34" borderId="14" xfId="53" applyFont="1" applyFill="1" applyBorder="1" applyAlignment="1">
      <alignment horizontal="center" vertical="center" textRotation="90"/>
      <protection/>
    </xf>
    <xf numFmtId="0" fontId="5" fillId="34" borderId="15" xfId="53" applyFont="1" applyFill="1" applyBorder="1" applyAlignment="1">
      <alignment horizontal="center" vertical="center" wrapText="1"/>
      <protection/>
    </xf>
    <xf numFmtId="0" fontId="5" fillId="0" borderId="0" xfId="53" applyFont="1">
      <alignment/>
      <protection/>
    </xf>
    <xf numFmtId="0" fontId="5" fillId="0" borderId="0" xfId="53" applyFont="1" applyBorder="1">
      <alignment/>
      <protection/>
    </xf>
    <xf numFmtId="0" fontId="4" fillId="0" borderId="0" xfId="55" applyFont="1" applyFill="1" applyAlignment="1">
      <alignment horizontal="right" vertical="center" wrapText="1" indent="2"/>
      <protection/>
    </xf>
    <xf numFmtId="0" fontId="0" fillId="0" borderId="0" xfId="0" applyBorder="1" applyAlignment="1">
      <alignment/>
    </xf>
    <xf numFmtId="41" fontId="5" fillId="0" borderId="16" xfId="114" applyNumberFormat="1" applyFont="1" applyFill="1" applyBorder="1" applyAlignment="1">
      <alignment horizontal="right" vertical="top"/>
      <protection/>
    </xf>
    <xf numFmtId="169" fontId="6" fillId="35" borderId="0" xfId="53" applyNumberFormat="1" applyFont="1" applyFill="1" applyBorder="1" applyAlignment="1">
      <alignment vertical="center"/>
      <protection/>
    </xf>
    <xf numFmtId="0" fontId="7" fillId="0" borderId="0" xfId="55" applyFont="1" applyFill="1" applyBorder="1" applyAlignment="1">
      <alignment horizontal="left" vertical="center" indent="2"/>
      <protection/>
    </xf>
    <xf numFmtId="0" fontId="5" fillId="0" borderId="0" xfId="0" applyFont="1" applyFill="1" applyBorder="1" applyAlignment="1">
      <alignment/>
    </xf>
    <xf numFmtId="0" fontId="5" fillId="34" borderId="17" xfId="53" applyFont="1" applyFill="1" applyBorder="1" applyAlignment="1">
      <alignment horizontal="center" vertical="center" textRotation="90"/>
      <protection/>
    </xf>
    <xf numFmtId="3" fontId="5" fillId="34" borderId="18" xfId="53" applyNumberFormat="1" applyFont="1" applyFill="1" applyBorder="1" applyAlignment="1">
      <alignment horizontal="center" vertical="center" wrapText="1"/>
      <protection/>
    </xf>
    <xf numFmtId="0" fontId="5" fillId="34" borderId="19" xfId="53" applyFont="1" applyFill="1" applyBorder="1" applyAlignment="1">
      <alignment horizontal="center" vertical="center" textRotation="90"/>
      <protection/>
    </xf>
    <xf numFmtId="0" fontId="5" fillId="34" borderId="20" xfId="53" applyFont="1" applyFill="1" applyBorder="1" applyAlignment="1">
      <alignment horizontal="center" vertical="center" wrapText="1"/>
      <protection/>
    </xf>
    <xf numFmtId="0" fontId="2" fillId="0" borderId="0" xfId="0" applyFont="1" applyBorder="1" applyAlignment="1">
      <alignment vertical="top"/>
    </xf>
    <xf numFmtId="0" fontId="5" fillId="0" borderId="10" xfId="56" applyFont="1" applyFill="1" applyBorder="1" applyAlignment="1">
      <alignment horizontal="left" vertical="top" wrapText="1" indent="2"/>
      <protection/>
    </xf>
    <xf numFmtId="41" fontId="2" fillId="0" borderId="0" xfId="113" applyNumberFormat="1" applyFont="1" applyFill="1" applyBorder="1" applyAlignment="1">
      <alignment horizontal="right" vertical="top"/>
      <protection/>
    </xf>
    <xf numFmtId="0" fontId="2" fillId="0" borderId="0" xfId="53" applyFont="1">
      <alignment/>
      <protection/>
    </xf>
    <xf numFmtId="0" fontId="2" fillId="0" borderId="0" xfId="0" applyFont="1" applyAlignment="1">
      <alignment/>
    </xf>
    <xf numFmtId="165" fontId="2" fillId="0" borderId="0" xfId="110" applyNumberFormat="1" applyFont="1" applyFill="1" applyBorder="1" applyAlignment="1">
      <alignment horizontal="right" vertical="top"/>
      <protection/>
    </xf>
    <xf numFmtId="165" fontId="2" fillId="0" borderId="0" xfId="111" applyNumberFormat="1" applyFont="1" applyFill="1" applyBorder="1" applyAlignment="1">
      <alignment horizontal="right" vertical="top"/>
      <protection/>
    </xf>
    <xf numFmtId="165" fontId="2" fillId="0" borderId="0" xfId="111" applyNumberFormat="1" applyFont="1" applyFill="1" applyBorder="1" applyAlignment="1">
      <alignment horizontal="left" vertical="top"/>
      <protection/>
    </xf>
    <xf numFmtId="0" fontId="4" fillId="0" borderId="0" xfId="0" applyFont="1" applyAlignment="1">
      <alignment/>
    </xf>
    <xf numFmtId="0" fontId="2" fillId="0" borderId="0" xfId="0" applyFont="1" applyFill="1" applyBorder="1" applyAlignment="1">
      <alignment/>
    </xf>
    <xf numFmtId="0" fontId="4" fillId="0" borderId="0" xfId="0" applyFont="1" applyFill="1" applyBorder="1" applyAlignment="1">
      <alignment/>
    </xf>
    <xf numFmtId="169" fontId="6" fillId="35" borderId="11" xfId="53" applyNumberFormat="1" applyFont="1" applyFill="1" applyBorder="1" applyAlignment="1">
      <alignment horizontal="right" vertical="center" indent="1"/>
      <protection/>
    </xf>
    <xf numFmtId="165" fontId="6" fillId="33" borderId="0" xfId="97" applyNumberFormat="1" applyFont="1" applyFill="1" applyBorder="1" applyAlignment="1">
      <alignment wrapText="1"/>
      <protection/>
    </xf>
    <xf numFmtId="165" fontId="5" fillId="0" borderId="0" xfId="108" applyNumberFormat="1" applyFont="1" applyFill="1" applyBorder="1" applyAlignment="1">
      <alignment vertical="top"/>
      <protection/>
    </xf>
    <xf numFmtId="0" fontId="5" fillId="0" borderId="0" xfId="0" applyFont="1" applyFill="1" applyBorder="1" applyAlignment="1">
      <alignment/>
    </xf>
    <xf numFmtId="165" fontId="6" fillId="0" borderId="0" xfId="97" applyNumberFormat="1" applyFont="1" applyFill="1" applyBorder="1" applyAlignment="1">
      <alignment wrapText="1"/>
      <protection/>
    </xf>
    <xf numFmtId="165" fontId="6" fillId="0" borderId="0" xfId="97" applyNumberFormat="1" applyFont="1" applyFill="1" applyBorder="1" applyAlignment="1">
      <alignment/>
      <protection/>
    </xf>
    <xf numFmtId="0" fontId="5" fillId="0" borderId="11" xfId="0" applyFont="1" applyFill="1" applyBorder="1" applyAlignment="1">
      <alignment horizontal="right" indent="1"/>
    </xf>
    <xf numFmtId="0" fontId="0" fillId="0" borderId="10" xfId="0" applyBorder="1" applyAlignment="1">
      <alignment/>
    </xf>
    <xf numFmtId="0" fontId="0" fillId="0" borderId="12" xfId="0" applyBorder="1" applyAlignment="1">
      <alignment/>
    </xf>
    <xf numFmtId="0" fontId="4" fillId="0" borderId="0" xfId="0" applyFont="1" applyBorder="1" applyAlignment="1">
      <alignment vertical="top" wrapText="1"/>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5" fillId="0" borderId="22" xfId="56" applyFont="1" applyFill="1" applyBorder="1" applyAlignment="1">
      <alignment horizontal="left" vertical="top" wrapText="1" indent="2"/>
      <protection/>
    </xf>
    <xf numFmtId="0" fontId="5" fillId="0" borderId="23" xfId="56" applyFont="1" applyFill="1" applyBorder="1" applyAlignment="1">
      <alignment horizontal="left" vertical="top" wrapText="1" indent="2"/>
      <protection/>
    </xf>
    <xf numFmtId="0" fontId="5" fillId="0" borderId="24" xfId="56" applyFont="1" applyFill="1" applyBorder="1" applyAlignment="1">
      <alignment horizontal="left" vertical="top" wrapText="1" indent="2"/>
      <protection/>
    </xf>
    <xf numFmtId="0" fontId="0" fillId="33" borderId="0" xfId="0" applyFill="1" applyAlignment="1">
      <alignment/>
    </xf>
    <xf numFmtId="0" fontId="0" fillId="0" borderId="0" xfId="0" applyAlignment="1">
      <alignment horizontal="left" indent="1"/>
    </xf>
    <xf numFmtId="0" fontId="0" fillId="36" borderId="27" xfId="0" applyFill="1" applyBorder="1" applyAlignment="1">
      <alignment/>
    </xf>
    <xf numFmtId="0" fontId="0" fillId="36" borderId="28" xfId="0" applyFill="1" applyBorder="1" applyAlignment="1">
      <alignment/>
    </xf>
    <xf numFmtId="0" fontId="0" fillId="36" borderId="0" xfId="0" applyFill="1" applyBorder="1" applyAlignment="1">
      <alignment/>
    </xf>
    <xf numFmtId="0" fontId="0" fillId="36" borderId="29" xfId="0" applyFill="1" applyBorder="1" applyAlignment="1">
      <alignment/>
    </xf>
    <xf numFmtId="0" fontId="0" fillId="36" borderId="30" xfId="0" applyFill="1" applyBorder="1" applyAlignment="1">
      <alignment/>
    </xf>
    <xf numFmtId="0" fontId="0" fillId="36" borderId="31" xfId="0" applyFill="1" applyBorder="1" applyAlignment="1">
      <alignment/>
    </xf>
    <xf numFmtId="0" fontId="0" fillId="0" borderId="25" xfId="0" applyFill="1" applyBorder="1" applyAlignment="1">
      <alignment horizontal="left" indent="1"/>
    </xf>
    <xf numFmtId="0" fontId="0" fillId="0" borderId="20" xfId="0" applyFill="1" applyBorder="1" applyAlignment="1">
      <alignment horizontal="left" indent="1"/>
    </xf>
    <xf numFmtId="0" fontId="0" fillId="0" borderId="32" xfId="0" applyBorder="1" applyAlignment="1">
      <alignment/>
    </xf>
    <xf numFmtId="0" fontId="0" fillId="0" borderId="15"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27" xfId="0" applyFill="1" applyBorder="1" applyAlignment="1">
      <alignment/>
    </xf>
    <xf numFmtId="0" fontId="0" fillId="0" borderId="28" xfId="0"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26" xfId="0" applyFill="1" applyBorder="1" applyAlignment="1">
      <alignment horizontal="left" indent="3"/>
    </xf>
    <xf numFmtId="0" fontId="0" fillId="0" borderId="14" xfId="0" applyFill="1" applyBorder="1" applyAlignment="1">
      <alignment horizontal="left" indent="3"/>
    </xf>
    <xf numFmtId="0" fontId="31" fillId="0" borderId="0" xfId="0" applyFont="1" applyAlignment="1" quotePrefix="1">
      <alignment/>
    </xf>
    <xf numFmtId="0" fontId="5" fillId="0" borderId="0" xfId="0" applyFont="1" applyBorder="1" applyAlignment="1">
      <alignment horizontal="left" vertical="top"/>
    </xf>
    <xf numFmtId="0" fontId="0" fillId="0" borderId="0" xfId="0" applyAlignment="1">
      <alignment/>
    </xf>
    <xf numFmtId="0" fontId="6" fillId="0" borderId="0" xfId="0" applyFont="1" applyBorder="1" applyAlignment="1">
      <alignment horizontal="left" vertical="top"/>
    </xf>
    <xf numFmtId="0" fontId="0" fillId="0" borderId="0" xfId="0" applyFont="1" applyAlignment="1">
      <alignment/>
    </xf>
    <xf numFmtId="0" fontId="0" fillId="0" borderId="0" xfId="0" applyBorder="1" applyAlignment="1">
      <alignment horizontal="center"/>
    </xf>
    <xf numFmtId="165" fontId="5" fillId="0" borderId="0" xfId="108" applyNumberFormat="1" applyFont="1" applyFill="1" applyBorder="1" applyAlignment="1">
      <alignment vertical="top"/>
      <protection/>
    </xf>
    <xf numFmtId="0" fontId="0" fillId="33" borderId="0" xfId="0" applyFill="1" applyAlignment="1">
      <alignment horizontal="left" indent="1"/>
    </xf>
    <xf numFmtId="165" fontId="5" fillId="0" borderId="0" xfId="107" applyNumberFormat="1" applyFont="1" applyFill="1" applyBorder="1" applyAlignment="1" quotePrefix="1">
      <alignment vertical="top"/>
      <protection/>
    </xf>
    <xf numFmtId="0" fontId="48" fillId="0" borderId="10" xfId="56" applyFont="1" applyFill="1" applyBorder="1" applyAlignment="1">
      <alignment horizontal="left" vertical="top" wrapText="1" indent="2"/>
      <protection/>
    </xf>
    <xf numFmtId="0" fontId="48" fillId="0" borderId="23" xfId="56" applyFont="1" applyFill="1" applyBorder="1" applyAlignment="1">
      <alignment horizontal="left" vertical="top" wrapText="1" indent="2"/>
      <protection/>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7" fillId="0" borderId="0" xfId="84" applyFont="1" applyFill="1" applyBorder="1" applyAlignment="1">
      <alignment horizontal="center" vertical="center" wrapText="1"/>
      <protection/>
    </xf>
    <xf numFmtId="0" fontId="5" fillId="33" borderId="33" xfId="85" applyFont="1" applyFill="1" applyBorder="1" applyAlignment="1">
      <alignment horizontal="center" vertical="center" wrapText="1"/>
      <protection/>
    </xf>
    <xf numFmtId="0" fontId="5" fillId="33" borderId="34" xfId="85" applyFont="1" applyFill="1" applyBorder="1" applyAlignment="1">
      <alignment horizontal="center" vertical="center" wrapText="1"/>
      <protection/>
    </xf>
    <xf numFmtId="3" fontId="5" fillId="34" borderId="18" xfId="53" applyNumberFormat="1" applyFont="1" applyFill="1" applyBorder="1" applyAlignment="1">
      <alignment horizontal="center" vertical="center" wrapText="1"/>
      <protection/>
    </xf>
    <xf numFmtId="3" fontId="5" fillId="34" borderId="35" xfId="53" applyNumberFormat="1" applyFont="1" applyFill="1" applyBorder="1" applyAlignment="1">
      <alignment horizontal="center" vertical="center" wrapText="1"/>
      <protection/>
    </xf>
    <xf numFmtId="3" fontId="5" fillId="34" borderId="36" xfId="53" applyNumberFormat="1" applyFont="1" applyFill="1" applyBorder="1" applyAlignment="1">
      <alignment horizontal="center" vertical="center" wrapText="1"/>
      <protection/>
    </xf>
    <xf numFmtId="3" fontId="5" fillId="34" borderId="37" xfId="53" applyNumberFormat="1" applyFont="1" applyFill="1" applyBorder="1" applyAlignment="1">
      <alignment horizontal="center" vertical="center" wrapText="1"/>
      <protection/>
    </xf>
    <xf numFmtId="0" fontId="50" fillId="0" borderId="0" xfId="0" applyFont="1" applyBorder="1" applyAlignment="1">
      <alignment horizontal="justify" vertical="top"/>
    </xf>
    <xf numFmtId="0" fontId="51" fillId="0" borderId="0" xfId="0" applyFont="1" applyFill="1" applyBorder="1" applyAlignment="1">
      <alignment horizontal="justify" vertical="top"/>
    </xf>
    <xf numFmtId="0" fontId="50" fillId="0" borderId="0" xfId="0" applyFont="1" applyFill="1" applyBorder="1" applyAlignment="1">
      <alignment horizontal="justify" vertical="top"/>
    </xf>
  </cellXfs>
  <cellStyles count="1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 5" xfId="54"/>
    <cellStyle name="Normal_EXP-RECH-DEP 2" xfId="55"/>
    <cellStyle name="Normal_Hoja1_1" xfId="56"/>
    <cellStyle name="Notas" xfId="57"/>
    <cellStyle name="Percent" xfId="58"/>
    <cellStyle name="Salida" xfId="59"/>
    <cellStyle name="style1488490600907" xfId="60"/>
    <cellStyle name="style1488490601007" xfId="61"/>
    <cellStyle name="style1488490603338" xfId="62"/>
    <cellStyle name="style1534526193113" xfId="63"/>
    <cellStyle name="style1534526193186" xfId="64"/>
    <cellStyle name="style1534526193236" xfId="65"/>
    <cellStyle name="style1534526193306" xfId="66"/>
    <cellStyle name="style1534526193363" xfId="67"/>
    <cellStyle name="style1534526193424" xfId="68"/>
    <cellStyle name="style1534526193474" xfId="69"/>
    <cellStyle name="style1534526193544" xfId="70"/>
    <cellStyle name="style1534526193604" xfId="71"/>
    <cellStyle name="style1534526193668" xfId="72"/>
    <cellStyle name="style1534526193728" xfId="73"/>
    <cellStyle name="style1534526193788" xfId="74"/>
    <cellStyle name="style1534526193848" xfId="75"/>
    <cellStyle name="style1534526193898" xfId="76"/>
    <cellStyle name="style1534526193975" xfId="77"/>
    <cellStyle name="style1534526194015" xfId="78"/>
    <cellStyle name="style1534526194065" xfId="79"/>
    <cellStyle name="style1534526194135" xfId="80"/>
    <cellStyle name="style1534526194177" xfId="81"/>
    <cellStyle name="style1534526194217" xfId="82"/>
    <cellStyle name="style1534526194257" xfId="83"/>
    <cellStyle name="style1534526194317" xfId="84"/>
    <cellStyle name="style1534526194357" xfId="85"/>
    <cellStyle name="style1534526194417" xfId="86"/>
    <cellStyle name="style1534526194467" xfId="87"/>
    <cellStyle name="style1534526194527" xfId="88"/>
    <cellStyle name="style1534526194590" xfId="89"/>
    <cellStyle name="style1534526194640" xfId="90"/>
    <cellStyle name="style1534526194703" xfId="91"/>
    <cellStyle name="style1534526194763" xfId="92"/>
    <cellStyle name="style1534526194823" xfId="93"/>
    <cellStyle name="style1534526194893" xfId="94"/>
    <cellStyle name="style1534526194933" xfId="95"/>
    <cellStyle name="style1534526194983" xfId="96"/>
    <cellStyle name="style1534526195083" xfId="97"/>
    <cellStyle name="style1534526195143" xfId="98"/>
    <cellStyle name="style1534526195226" xfId="99"/>
    <cellStyle name="style1534526195286" xfId="100"/>
    <cellStyle name="style1534526195356" xfId="101"/>
    <cellStyle name="style1534526195356 2" xfId="102"/>
    <cellStyle name="style1534526195419" xfId="103"/>
    <cellStyle name="style1534526195419 2" xfId="104"/>
    <cellStyle name="style1534526195479" xfId="105"/>
    <cellStyle name="style1534526195520" xfId="106"/>
    <cellStyle name="style1534526195591" xfId="107"/>
    <cellStyle name="style1534526195642" xfId="108"/>
    <cellStyle name="style1534526195717" xfId="109"/>
    <cellStyle name="style1534526195767" xfId="110"/>
    <cellStyle name="style1534526195827" xfId="111"/>
    <cellStyle name="style1534526195887" xfId="112"/>
    <cellStyle name="style1534526195947" xfId="113"/>
    <cellStyle name="style1534526196007" xfId="114"/>
    <cellStyle name="style1534526196077" xfId="115"/>
    <cellStyle name="style1534526196926" xfId="116"/>
    <cellStyle name="style1534779079335" xfId="117"/>
    <cellStyle name="style1534779079405" xfId="118"/>
    <cellStyle name="style1534779079456" xfId="119"/>
    <cellStyle name="style1534779079538" xfId="120"/>
    <cellStyle name="style1534779079598" xfId="121"/>
    <cellStyle name="style1534779079658" xfId="122"/>
    <cellStyle name="style1534779079728" xfId="123"/>
    <cellStyle name="style1534779079782" xfId="124"/>
    <cellStyle name="style1534779079852" xfId="125"/>
    <cellStyle name="style1534779079902" xfId="126"/>
    <cellStyle name="style1534779079962" xfId="127"/>
    <cellStyle name="style1534779080038" xfId="128"/>
    <cellStyle name="style1534779080100" xfId="129"/>
    <cellStyle name="style1534779080150" xfId="130"/>
    <cellStyle name="style1534779080209" xfId="131"/>
    <cellStyle name="style1534779080246" xfId="132"/>
    <cellStyle name="style1534779080324" xfId="133"/>
    <cellStyle name="style1534779080497" xfId="134"/>
    <cellStyle name="style1534779080564" xfId="135"/>
    <cellStyle name="style1534779080665" xfId="136"/>
    <cellStyle name="style1534779080716" xfId="137"/>
    <cellStyle name="style1534779080787" xfId="138"/>
    <cellStyle name="style1534779080848" xfId="139"/>
    <cellStyle name="style1534779080898" xfId="140"/>
    <cellStyle name="style1534779080948" xfId="141"/>
    <cellStyle name="style1534779080993" xfId="142"/>
    <cellStyle name="style1534779081064" xfId="143"/>
    <cellStyle name="style1534779081124" xfId="144"/>
    <cellStyle name="style1534779081185" xfId="145"/>
    <cellStyle name="style1534779081226" xfId="146"/>
    <cellStyle name="style1534779081300" xfId="147"/>
    <cellStyle name="style1534779081370" xfId="148"/>
    <cellStyle name="style1534779081420" xfId="149"/>
    <cellStyle name="style1534779081517" xfId="150"/>
    <cellStyle name="style1534779081577" xfId="151"/>
    <cellStyle name="style1534779082017" xfId="152"/>
    <cellStyle name="style1534779082068" xfId="153"/>
    <cellStyle name="style1534779082138" xfId="154"/>
    <cellStyle name="style1535760552965" xfId="155"/>
    <cellStyle name="style1535760553084" xfId="156"/>
    <cellStyle name="style1535760553645" xfId="157"/>
    <cellStyle name="style1535760553830" xfId="158"/>
    <cellStyle name="style1535760554592" xfId="159"/>
    <cellStyle name="style1535760554765" xfId="160"/>
    <cellStyle name="style1535760554885" xfId="161"/>
    <cellStyle name="style1535760554956" xfId="162"/>
    <cellStyle name="style1536965761940" xfId="163"/>
    <cellStyle name="style1536965762066" xfId="164"/>
    <cellStyle name="style1536965763609" xfId="165"/>
    <cellStyle name="style1538791162977" xfId="166"/>
    <cellStyle name="style1538791163075" xfId="167"/>
    <cellStyle name="style1538791164200" xfId="168"/>
    <cellStyle name="Texto de advertencia" xfId="169"/>
    <cellStyle name="Texto explicativo" xfId="170"/>
    <cellStyle name="Título" xfId="171"/>
    <cellStyle name="Título 2" xfId="172"/>
    <cellStyle name="Título 3" xfId="173"/>
    <cellStyle name="Total"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123825</xdr:colOff>
      <xdr:row>53</xdr:row>
      <xdr:rowOff>38100</xdr:rowOff>
    </xdr:from>
    <xdr:to>
      <xdr:col>26</xdr:col>
      <xdr:colOff>657225</xdr:colOff>
      <xdr:row>53</xdr:row>
      <xdr:rowOff>152400</xdr:rowOff>
    </xdr:to>
    <xdr:sp>
      <xdr:nvSpPr>
        <xdr:cNvPr id="1" name="1 Flecha derecha"/>
        <xdr:cNvSpPr>
          <a:spLocks/>
        </xdr:cNvSpPr>
      </xdr:nvSpPr>
      <xdr:spPr>
        <a:xfrm>
          <a:off x="21974175" y="10172700"/>
          <a:ext cx="533400" cy="114300"/>
        </a:xfrm>
        <a:prstGeom prst="rightArrow">
          <a:avLst>
            <a:gd name="adj" fmla="val 39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0</xdr:colOff>
      <xdr:row>63</xdr:row>
      <xdr:rowOff>0</xdr:rowOff>
    </xdr:from>
    <xdr:to>
      <xdr:col>26</xdr:col>
      <xdr:colOff>533400</xdr:colOff>
      <xdr:row>63</xdr:row>
      <xdr:rowOff>114300</xdr:rowOff>
    </xdr:to>
    <xdr:sp>
      <xdr:nvSpPr>
        <xdr:cNvPr id="2" name="2 Flecha derecha"/>
        <xdr:cNvSpPr>
          <a:spLocks/>
        </xdr:cNvSpPr>
      </xdr:nvSpPr>
      <xdr:spPr>
        <a:xfrm>
          <a:off x="21850350" y="12039600"/>
          <a:ext cx="533400" cy="114300"/>
        </a:xfrm>
        <a:prstGeom prst="rightArrow">
          <a:avLst>
            <a:gd name="adj" fmla="val 39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adro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cuadro1.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uadro1.5.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cuadro2.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uadro2.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uadro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adro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adro1.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uadro1.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uadro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1.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uadro1.3.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uadro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cuadro1.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1"/>
    </sheetNames>
    <sheetDataSet>
      <sheetData sheetId="0">
        <row r="2">
          <cell r="C2" t="str">
            <v>1.1 Solicitudes de la condición de refugiado en México, según titularidad, sexo y mes de ingreso de la solicitud, 2018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adro 1.5"/>
    </sheetNames>
    <sheetDataSet>
      <sheetData sheetId="0">
        <row r="2">
          <cell r="C2" t="str">
            <v>1.5 Solicitudes de la condición de refugiado en México, según motivo de huida declarado, mes de ingreso de la solicitud y sexo, 2018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adro 1.5.1"/>
    </sheetNames>
    <sheetDataSet>
      <sheetData sheetId="0">
        <row r="2">
          <cell r="C2" t="str">
            <v>1.5.1 Solicitudes de la condición de refugiado en México de NNA no acompañados, según motivo de huida declarado, mes de ingreso de la solicitud y sexo, 2018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uadro 2.1"/>
    </sheetNames>
    <sheetDataSet>
      <sheetData sheetId="0">
        <row r="2">
          <cell r="C2" t="str">
            <v>2.1 Resolución emitida por la COMAR a las solicitudes de la condición de refugiado en México, según continente, región, país de nacionalidad y sexo, enero-septiembre de  2018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uadro 2.1.1"/>
    </sheetNames>
    <sheetDataSet>
      <sheetData sheetId="0">
        <row r="2">
          <cell r="C2" t="str">
            <v>2.1.1 Resolución emitida por la COMAR a las solicitudes  de NNA no acompañados, según continente, región, país de nacionalidad y sexo, enero-septiembre de  2018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uadro 2.2"/>
    </sheetNames>
    <sheetDataSet>
      <sheetData sheetId="0">
        <row r="2">
          <cell r="C2" t="str">
            <v>2.2 Resolución emitida por la COMAR a las solicitudes de la condición de refugiado en México, según motivo de la resolución y sexo, enero-septiembre de  2018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2"/>
    </sheetNames>
    <sheetDataSet>
      <sheetData sheetId="0">
        <row r="2">
          <cell r="C2" t="str">
            <v>1.2 Solicitudes de la condición de refugiado en México, según continente, país de nacionalidad y grupos de edad, enero-septiembre de 2018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adro 1.2.1"/>
    </sheetNames>
    <sheetDataSet>
      <sheetData sheetId="0">
        <row r="2">
          <cell r="C2" t="str">
            <v>1.2.1 Solicitudes de la condición de refugiado en México realizadas por hombres, según continente, país de nacionalidad y grupos de edad, enero-septiembre de  2018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adro 1.2.2"/>
    </sheetNames>
    <sheetDataSet>
      <sheetData sheetId="0">
        <row r="2">
          <cell r="C2" t="str">
            <v>1.2.2 Solicitudes de la condición de refugiado en México realizadas por mujeres, según continente, país de nacionalidad y grupos de edad, enero-septiembre de  2018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uadro 1.3"/>
    </sheetNames>
    <sheetDataSet>
      <sheetData sheetId="0">
        <row r="2">
          <cell r="C2" t="str">
            <v>1.3 Solicitudes de la condición de refugiado en México, según entidad federativa1, mes de ingreso de la solicitud y sexo, 2018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adro 1.3.1"/>
    </sheetNames>
    <sheetDataSet>
      <sheetData sheetId="0">
        <row r="2">
          <cell r="C2" t="str">
            <v>1.3.1 Solicitudes de la condición de refugiado en México, según entidad federativa, municipio1, mes de ingreso de la solicitud y sexo, 2018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adro 1.3.2"/>
    </sheetNames>
    <sheetDataSet>
      <sheetData sheetId="0">
        <row r="2">
          <cell r="C2" t="str">
            <v>1.3.2 Solicitudes de la condición de refugiado en México de NNA no acompañados, según entidad federativa, municipio1, mes de ingreso de la solicitud y sexo, 2018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adro 1.4"/>
    </sheetNames>
    <sheetDataSet>
      <sheetData sheetId="0">
        <row r="2">
          <cell r="C2" t="str">
            <v>1.4 Solicitudes de la condición de refugiado en México, según continente, país de nacionalidad, mes de ingreso de la solicitud y sexo, 2018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adro 1.4.1"/>
    </sheetNames>
    <sheetDataSet>
      <sheetData sheetId="0">
        <row r="2">
          <cell r="C2" t="str">
            <v>1.4.1 Solicitudes de la condición de refugiado en México de NNA no acompañados, según continente, país de nacionalidad, mes de ingreso de la solicitud y sexo, 2018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T43"/>
  <sheetViews>
    <sheetView tabSelected="1" zoomScalePageLayoutView="0" workbookViewId="0" topLeftCell="A1">
      <selection activeCell="AB19" sqref="AB19"/>
    </sheetView>
  </sheetViews>
  <sheetFormatPr defaultColWidth="13.57421875" defaultRowHeight="12.75" customHeight="1"/>
  <cols>
    <col min="1" max="2" width="0.42578125" style="10" customWidth="1"/>
    <col min="3" max="3" width="28.8515625" style="10" customWidth="1"/>
    <col min="4" max="4" width="7.00390625" style="10" bestFit="1" customWidth="1"/>
    <col min="5" max="6" width="4.57421875" style="10" bestFit="1" customWidth="1"/>
    <col min="7" max="9" width="5.140625" style="10" customWidth="1"/>
    <col min="10" max="11" width="3.57421875" style="10" bestFit="1" customWidth="1"/>
    <col min="12" max="13" width="4.57421875" style="10" bestFit="1" customWidth="1"/>
    <col min="14" max="14" width="3.57421875" style="10" bestFit="1" customWidth="1"/>
    <col min="15" max="15" width="4.57421875" style="10" bestFit="1" customWidth="1"/>
    <col min="16" max="16" width="4.28125" style="14" bestFit="1" customWidth="1"/>
    <col min="17" max="17" width="3.57421875" style="10" bestFit="1" customWidth="1"/>
    <col min="18" max="18" width="4.28125" style="10" bestFit="1" customWidth="1"/>
    <col min="19" max="19" width="5.57421875" style="14" customWidth="1"/>
    <col min="20" max="20" width="4.57421875" style="10" bestFit="1" customWidth="1"/>
    <col min="21" max="21" width="5.57421875" style="10" customWidth="1"/>
    <col min="22" max="22" width="0.85546875" style="10" customWidth="1"/>
    <col min="23" max="24" width="5.140625" style="10" customWidth="1"/>
    <col min="25" max="25" width="7.00390625" style="10" customWidth="1"/>
    <col min="26" max="26" width="1.7109375" style="10" customWidth="1"/>
    <col min="27" max="27" width="10.57421875" style="10" customWidth="1"/>
    <col min="28" max="28" width="12.140625" style="10" customWidth="1"/>
    <col min="29" max="29" width="10.57421875" style="10" customWidth="1"/>
    <col min="30" max="30" width="13.57421875" style="10" customWidth="1"/>
    <col min="31" max="31" width="10.140625" style="10" customWidth="1"/>
    <col min="32" max="32" width="13.57421875" style="10" customWidth="1"/>
    <col min="33" max="33" width="10.140625" style="10" customWidth="1"/>
    <col min="34" max="34" width="10.57421875" style="10" customWidth="1"/>
    <col min="35" max="35" width="12.140625" style="10" customWidth="1"/>
    <col min="36" max="36" width="10.57421875" style="10" customWidth="1"/>
    <col min="37" max="37" width="13.57421875" style="10" customWidth="1"/>
    <col min="38" max="38" width="10.140625" style="10" customWidth="1"/>
    <col min="39" max="39" width="13.57421875" style="10" customWidth="1"/>
    <col min="40" max="40" width="10.140625" style="10" customWidth="1"/>
    <col min="41" max="41" width="10.57421875" style="10" customWidth="1"/>
    <col min="42" max="42" width="12.140625" style="10" customWidth="1"/>
    <col min="43" max="43" width="10.57421875" style="10" customWidth="1"/>
    <col min="44" max="44" width="13.57421875" style="10" customWidth="1"/>
    <col min="45" max="45" width="10.140625" style="10" customWidth="1"/>
    <col min="46" max="46" width="13.57421875" style="10" customWidth="1"/>
    <col min="47" max="47" width="10.140625" style="10" customWidth="1"/>
    <col min="48" max="48" width="10.57421875" style="10" customWidth="1"/>
    <col min="49" max="49" width="12.140625" style="10" customWidth="1"/>
    <col min="50" max="50" width="10.57421875" style="10" customWidth="1"/>
    <col min="51" max="51" width="13.57421875" style="10" customWidth="1"/>
    <col min="52" max="52" width="10.140625" style="10" customWidth="1"/>
    <col min="53" max="53" width="13.57421875" style="10" customWidth="1"/>
    <col min="54" max="54" width="10.140625" style="10" customWidth="1"/>
    <col min="55" max="55" width="10.57421875" style="10" customWidth="1"/>
    <col min="56" max="56" width="12.140625" style="10" customWidth="1"/>
    <col min="57" max="57" width="10.57421875" style="10" customWidth="1"/>
    <col min="58" max="58" width="13.57421875" style="10" customWidth="1"/>
    <col min="59" max="59" width="10.140625" style="10" customWidth="1"/>
    <col min="60" max="60" width="13.57421875" style="10" customWidth="1"/>
    <col min="61" max="61" width="10.140625" style="10" customWidth="1"/>
    <col min="62" max="62" width="10.57421875" style="10" customWidth="1"/>
    <col min="63" max="63" width="12.140625" style="10" customWidth="1"/>
    <col min="64" max="64" width="10.57421875" style="10" customWidth="1"/>
    <col min="65" max="65" width="13.57421875" style="10" customWidth="1"/>
    <col min="66" max="66" width="10.140625" style="10" customWidth="1"/>
    <col min="67" max="67" width="13.57421875" style="10" customWidth="1"/>
    <col min="68" max="68" width="10.140625" style="10" customWidth="1"/>
    <col min="69" max="69" width="10.57421875" style="10" customWidth="1"/>
    <col min="70" max="70" width="12.140625" style="10" customWidth="1"/>
    <col min="71" max="71" width="10.57421875" style="10" customWidth="1"/>
    <col min="72" max="72" width="13.57421875" style="10" customWidth="1"/>
    <col min="73" max="73" width="10.140625" style="10" customWidth="1"/>
    <col min="74" max="74" width="13.57421875" style="10" customWidth="1"/>
    <col min="75" max="75" width="10.140625" style="10" customWidth="1"/>
    <col min="76" max="76" width="10.57421875" style="10" customWidth="1"/>
    <col min="77" max="77" width="12.140625" style="10" customWidth="1"/>
    <col min="78" max="78" width="10.57421875" style="10" customWidth="1"/>
    <col min="79" max="79" width="13.57421875" style="10" customWidth="1"/>
    <col min="80" max="80" width="10.140625" style="10" customWidth="1"/>
    <col min="81" max="81" width="13.57421875" style="10" customWidth="1"/>
    <col min="82" max="82" width="10.140625" style="10" customWidth="1"/>
    <col min="83" max="83" width="10.57421875" style="10" customWidth="1"/>
    <col min="84" max="84" width="12.140625" style="10" customWidth="1"/>
    <col min="85" max="85" width="10.57421875" style="10" customWidth="1"/>
    <col min="86" max="86" width="13.57421875" style="10" customWidth="1"/>
    <col min="87" max="87" width="10.140625" style="10" customWidth="1"/>
    <col min="88" max="88" width="13.57421875" style="10" customWidth="1"/>
    <col min="89" max="89" width="10.140625" style="10" customWidth="1"/>
    <col min="90" max="90" width="10.57421875" style="10" customWidth="1"/>
    <col min="91" max="91" width="12.140625" style="10" customWidth="1"/>
    <col min="92" max="92" width="10.57421875" style="10" customWidth="1"/>
    <col min="93" max="93" width="13.57421875" style="10" customWidth="1"/>
    <col min="94" max="94" width="10.140625" style="10" customWidth="1"/>
    <col min="95" max="95" width="13.57421875" style="10" customWidth="1"/>
    <col min="96" max="96" width="10.140625" style="10" customWidth="1"/>
    <col min="97" max="97" width="10.57421875" style="10" customWidth="1"/>
    <col min="98" max="98" width="12.140625" style="10" customWidth="1"/>
    <col min="99" max="99" width="10.57421875" style="10" customWidth="1"/>
    <col min="100" max="100" width="13.57421875" style="10" customWidth="1"/>
    <col min="101" max="101" width="10.140625" style="10" customWidth="1"/>
    <col min="102" max="102" width="13.57421875" style="10" customWidth="1"/>
    <col min="103" max="103" width="10.140625" style="10" customWidth="1"/>
    <col min="104" max="104" width="10.57421875" style="10" customWidth="1"/>
    <col min="105" max="105" width="12.140625" style="10" customWidth="1"/>
    <col min="106" max="106" width="10.57421875" style="10" customWidth="1"/>
    <col min="107" max="107" width="13.57421875" style="10" customWidth="1"/>
    <col min="108" max="108" width="10.140625" style="10" customWidth="1"/>
    <col min="109" max="109" width="13.57421875" style="10" customWidth="1"/>
    <col min="110" max="110" width="10.140625" style="10" customWidth="1"/>
    <col min="111" max="111" width="10.57421875" style="10" customWidth="1"/>
    <col min="112" max="112" width="12.140625" style="10" customWidth="1"/>
    <col min="113" max="113" width="10.57421875" style="10" customWidth="1"/>
    <col min="114" max="114" width="13.57421875" style="10" customWidth="1"/>
    <col min="115" max="115" width="10.140625" style="10" customWidth="1"/>
    <col min="116" max="116" width="13.57421875" style="10" customWidth="1"/>
    <col min="117" max="117" width="10.140625" style="10" customWidth="1"/>
    <col min="118" max="118" width="10.57421875" style="10" customWidth="1"/>
    <col min="119" max="119" width="12.140625" style="10" customWidth="1"/>
    <col min="120" max="120" width="10.57421875" style="10" customWidth="1"/>
    <col min="121" max="121" width="13.57421875" style="10" customWidth="1"/>
    <col min="122" max="122" width="10.140625" style="10" customWidth="1"/>
    <col min="123" max="123" width="13.57421875" style="10" customWidth="1"/>
    <col min="124" max="124" width="10.140625" style="10" customWidth="1"/>
    <col min="125" max="125" width="10.57421875" style="10" customWidth="1"/>
    <col min="126" max="126" width="12.140625" style="10" customWidth="1"/>
    <col min="127" max="127" width="10.57421875" style="10" customWidth="1"/>
    <col min="128" max="128" width="13.57421875" style="10" customWidth="1"/>
    <col min="129" max="129" width="10.140625" style="10" customWidth="1"/>
    <col min="130" max="130" width="13.57421875" style="10" customWidth="1"/>
    <col min="131" max="131" width="10.140625" style="10" customWidth="1"/>
    <col min="132" max="132" width="10.57421875" style="10" customWidth="1"/>
    <col min="133" max="133" width="12.140625" style="10" customWidth="1"/>
    <col min="134" max="134" width="10.57421875" style="10" customWidth="1"/>
    <col min="135" max="135" width="13.57421875" style="10" customWidth="1"/>
    <col min="136" max="136" width="10.140625" style="10" customWidth="1"/>
    <col min="137" max="137" width="13.57421875" style="10" customWidth="1"/>
    <col min="138" max="138" width="10.140625" style="10" customWidth="1"/>
    <col min="139" max="139" width="10.57421875" style="10" customWidth="1"/>
    <col min="140" max="140" width="12.140625" style="10" customWidth="1"/>
    <col min="141" max="141" width="10.57421875" style="10" customWidth="1"/>
    <col min="142" max="142" width="13.57421875" style="10" customWidth="1"/>
    <col min="143" max="143" width="10.140625" style="10" customWidth="1"/>
    <col min="144" max="144" width="13.57421875" style="10" customWidth="1"/>
    <col min="145" max="145" width="10.140625" style="10" customWidth="1"/>
    <col min="146" max="146" width="10.57421875" style="10" customWidth="1"/>
    <col min="147" max="147" width="12.140625" style="10" customWidth="1"/>
    <col min="148" max="148" width="10.57421875" style="10" customWidth="1"/>
    <col min="149" max="149" width="13.57421875" style="10" customWidth="1"/>
    <col min="150" max="150" width="10.140625" style="10" customWidth="1"/>
    <col min="151" max="151" width="13.57421875" style="10" customWidth="1"/>
    <col min="152" max="152" width="10.140625" style="10" customWidth="1"/>
    <col min="153" max="153" width="10.57421875" style="10" customWidth="1"/>
    <col min="154" max="154" width="12.140625" style="10" customWidth="1"/>
    <col min="155" max="155" width="10.57421875" style="10" customWidth="1"/>
    <col min="156" max="156" width="13.57421875" style="10" customWidth="1"/>
    <col min="157" max="157" width="10.140625" style="10" customWidth="1"/>
    <col min="158" max="158" width="13.57421875" style="10" customWidth="1"/>
    <col min="159" max="159" width="10.140625" style="10" customWidth="1"/>
    <col min="160" max="160" width="10.57421875" style="10" customWidth="1"/>
    <col min="161" max="161" width="12.140625" style="10" customWidth="1"/>
    <col min="162" max="162" width="10.57421875" style="10" customWidth="1"/>
    <col min="163" max="163" width="13.57421875" style="10" customWidth="1"/>
    <col min="164" max="164" width="10.140625" style="10" customWidth="1"/>
    <col min="165" max="165" width="13.57421875" style="10" customWidth="1"/>
    <col min="166" max="166" width="10.140625" style="10" customWidth="1"/>
    <col min="167" max="167" width="10.57421875" style="10" customWidth="1"/>
    <col min="168" max="168" width="12.140625" style="10" customWidth="1"/>
    <col min="169" max="169" width="10.57421875" style="10" customWidth="1"/>
    <col min="170" max="170" width="13.57421875" style="10" customWidth="1"/>
    <col min="171" max="171" width="10.140625" style="10" customWidth="1"/>
    <col min="172" max="172" width="13.57421875" style="10" customWidth="1"/>
    <col min="173" max="173" width="10.140625" style="10" customWidth="1"/>
    <col min="174" max="174" width="10.57421875" style="10" customWidth="1"/>
    <col min="175" max="175" width="12.140625" style="10" customWidth="1"/>
    <col min="176" max="176" width="10.57421875" style="10" customWidth="1"/>
    <col min="177" max="177" width="13.57421875" style="10" customWidth="1"/>
    <col min="178" max="178" width="10.140625" style="10" customWidth="1"/>
    <col min="179" max="179" width="13.57421875" style="10" customWidth="1"/>
    <col min="180" max="180" width="10.140625" style="10" customWidth="1"/>
    <col min="181" max="181" width="10.57421875" style="10" customWidth="1"/>
    <col min="182" max="182" width="12.140625" style="10" customWidth="1"/>
    <col min="183" max="183" width="10.57421875" style="10" customWidth="1"/>
    <col min="184" max="184" width="13.57421875" style="10" customWidth="1"/>
    <col min="185" max="185" width="10.140625" style="10" customWidth="1"/>
    <col min="186" max="186" width="13.57421875" style="10" customWidth="1"/>
    <col min="187" max="187" width="10.140625" style="10" customWidth="1"/>
    <col min="188" max="188" width="10.57421875" style="10" customWidth="1"/>
    <col min="189" max="189" width="12.140625" style="10" customWidth="1"/>
    <col min="190" max="190" width="10.57421875" style="10" customWidth="1"/>
    <col min="191" max="191" width="13.57421875" style="10" customWidth="1"/>
    <col min="192" max="192" width="10.140625" style="10" customWidth="1"/>
    <col min="193" max="193" width="13.57421875" style="10" customWidth="1"/>
    <col min="194" max="194" width="10.140625" style="10" customWidth="1"/>
    <col min="195" max="195" width="10.57421875" style="10" customWidth="1"/>
    <col min="196" max="196" width="12.140625" style="10" customWidth="1"/>
    <col min="197" max="197" width="10.57421875" style="10" customWidth="1"/>
    <col min="198" max="198" width="13.57421875" style="10" customWidth="1"/>
    <col min="199" max="199" width="10.140625" style="10" customWidth="1"/>
    <col min="200" max="200" width="13.57421875" style="10" customWidth="1"/>
    <col min="201" max="201" width="10.140625" style="10" customWidth="1"/>
    <col min="202" max="202" width="10.57421875" style="10" customWidth="1"/>
    <col min="203" max="203" width="12.140625" style="10" customWidth="1"/>
    <col min="204" max="204" width="10.57421875" style="10" customWidth="1"/>
    <col min="205" max="205" width="13.57421875" style="10" customWidth="1"/>
    <col min="206" max="206" width="10.140625" style="10" customWidth="1"/>
    <col min="207" max="207" width="13.57421875" style="10" customWidth="1"/>
    <col min="208" max="208" width="10.140625" style="10" customWidth="1"/>
    <col min="209" max="209" width="10.57421875" style="10" customWidth="1"/>
    <col min="210" max="210" width="12.140625" style="10" customWidth="1"/>
    <col min="211" max="211" width="10.57421875" style="10" customWidth="1"/>
    <col min="212" max="212" width="13.57421875" style="10" customWidth="1"/>
    <col min="213" max="213" width="10.140625" style="10" customWidth="1"/>
    <col min="214" max="214" width="13.57421875" style="10" customWidth="1"/>
    <col min="215" max="215" width="10.140625" style="10" customWidth="1"/>
    <col min="216" max="216" width="10.57421875" style="10" customWidth="1"/>
    <col min="217" max="217" width="12.140625" style="10" customWidth="1"/>
    <col min="218" max="218" width="10.57421875" style="10" customWidth="1"/>
    <col min="219" max="219" width="13.57421875" style="10" customWidth="1"/>
    <col min="220" max="220" width="10.140625" style="10" customWidth="1"/>
    <col min="221" max="221" width="13.57421875" style="10" customWidth="1"/>
    <col min="222" max="222" width="10.140625" style="10" customWidth="1"/>
    <col min="223" max="223" width="10.57421875" style="10" customWidth="1"/>
    <col min="224" max="224" width="12.140625" style="10" customWidth="1"/>
    <col min="225" max="225" width="10.57421875" style="10" customWidth="1"/>
    <col min="226" max="226" width="13.57421875" style="10" customWidth="1"/>
    <col min="227" max="227" width="10.140625" style="10" customWidth="1"/>
    <col min="228" max="228" width="13.57421875" style="10" customWidth="1"/>
    <col min="229" max="229" width="10.140625" style="10" customWidth="1"/>
    <col min="230" max="230" width="10.57421875" style="10" customWidth="1"/>
    <col min="231" max="231" width="12.140625" style="10" customWidth="1"/>
    <col min="232" max="232" width="10.57421875" style="10" customWidth="1"/>
    <col min="233" max="233" width="13.57421875" style="10" customWidth="1"/>
    <col min="234" max="234" width="10.140625" style="10" customWidth="1"/>
    <col min="235" max="235" width="13.57421875" style="10" customWidth="1"/>
    <col min="236" max="236" width="10.140625" style="10" customWidth="1"/>
    <col min="237" max="237" width="10.57421875" style="10" customWidth="1"/>
    <col min="238" max="238" width="12.140625" style="10" customWidth="1"/>
    <col min="239" max="239" width="10.57421875" style="10" customWidth="1"/>
    <col min="240" max="240" width="13.57421875" style="10" customWidth="1"/>
    <col min="241" max="241" width="10.140625" style="10" customWidth="1"/>
    <col min="242" max="242" width="13.57421875" style="10" customWidth="1"/>
    <col min="243" max="243" width="10.140625" style="10" customWidth="1"/>
    <col min="244" max="244" width="10.57421875" style="10" customWidth="1"/>
    <col min="245" max="245" width="12.140625" style="10" customWidth="1"/>
    <col min="246" max="246" width="10.57421875" style="10" customWidth="1"/>
    <col min="247" max="247" width="13.57421875" style="10" customWidth="1"/>
    <col min="248" max="248" width="10.140625" style="10" customWidth="1"/>
    <col min="249" max="249" width="13.57421875" style="10" customWidth="1"/>
    <col min="250" max="250" width="10.140625" style="10" customWidth="1"/>
    <col min="251" max="251" width="10.57421875" style="10" customWidth="1"/>
    <col min="252" max="252" width="12.140625" style="10" customWidth="1"/>
    <col min="253" max="253" width="10.57421875" style="10" customWidth="1"/>
    <col min="254" max="254" width="13.57421875" style="10" customWidth="1"/>
    <col min="255" max="255" width="10.140625" style="10" customWidth="1"/>
    <col min="256" max="16384" width="13.57421875" style="10" customWidth="1"/>
  </cols>
  <sheetData>
    <row r="1" spans="3:4" ht="3.75" customHeight="1">
      <c r="C1" s="39"/>
      <c r="D1" s="38"/>
    </row>
    <row r="2" spans="3:25" ht="33.75" customHeight="1">
      <c r="C2" s="113" t="s">
        <v>226</v>
      </c>
      <c r="D2" s="113"/>
      <c r="E2" s="113"/>
      <c r="F2" s="113"/>
      <c r="G2" s="113"/>
      <c r="H2" s="113"/>
      <c r="I2" s="113"/>
      <c r="J2" s="113"/>
      <c r="K2" s="113"/>
      <c r="L2" s="113"/>
      <c r="M2" s="113"/>
      <c r="N2" s="113"/>
      <c r="O2" s="113"/>
      <c r="P2" s="113"/>
      <c r="Q2" s="113"/>
      <c r="R2" s="113"/>
      <c r="S2" s="113"/>
      <c r="T2" s="113"/>
      <c r="U2" s="113"/>
      <c r="V2" s="113"/>
      <c r="W2" s="113"/>
      <c r="X2" s="113"/>
      <c r="Y2" s="113"/>
    </row>
    <row r="3" spans="3:19" ht="6" customHeight="1">
      <c r="C3" s="11"/>
      <c r="D3" s="11"/>
      <c r="E3" s="11"/>
      <c r="F3" s="11"/>
      <c r="G3" s="11"/>
      <c r="H3" s="11"/>
      <c r="I3" s="11"/>
      <c r="J3" s="11"/>
      <c r="K3" s="11"/>
      <c r="L3" s="11"/>
      <c r="M3" s="11"/>
      <c r="N3" s="11"/>
      <c r="O3" s="11"/>
      <c r="P3" s="11"/>
      <c r="S3" s="11"/>
    </row>
    <row r="4" spans="3:15" ht="12.75" customHeight="1" thickBot="1">
      <c r="C4" s="18"/>
      <c r="D4" s="16"/>
      <c r="E4" s="17"/>
      <c r="F4" s="17"/>
      <c r="G4" s="17"/>
      <c r="H4" s="17"/>
      <c r="I4" s="17"/>
      <c r="J4" s="17"/>
      <c r="K4" s="17"/>
      <c r="L4" s="17"/>
      <c r="M4" s="17"/>
      <c r="N4" s="17"/>
      <c r="O4" s="17"/>
    </row>
    <row r="5" spans="3:25" ht="24.75" customHeight="1">
      <c r="C5" s="114" t="s">
        <v>13</v>
      </c>
      <c r="D5" s="116" t="s">
        <v>0</v>
      </c>
      <c r="E5" s="117"/>
      <c r="F5" s="118"/>
      <c r="G5" s="116" t="s">
        <v>1</v>
      </c>
      <c r="H5" s="117"/>
      <c r="I5" s="118"/>
      <c r="J5" s="116" t="s">
        <v>2</v>
      </c>
      <c r="K5" s="117"/>
      <c r="L5" s="118"/>
      <c r="M5" s="116" t="s">
        <v>3</v>
      </c>
      <c r="N5" s="117"/>
      <c r="O5" s="118"/>
      <c r="P5" s="116" t="s">
        <v>4</v>
      </c>
      <c r="Q5" s="117"/>
      <c r="R5" s="118"/>
      <c r="S5" s="116" t="s">
        <v>225</v>
      </c>
      <c r="T5" s="117"/>
      <c r="U5" s="118"/>
      <c r="V5" s="41"/>
      <c r="W5" s="117" t="s">
        <v>5</v>
      </c>
      <c r="X5" s="117"/>
      <c r="Y5" s="119"/>
    </row>
    <row r="6" spans="3:25" ht="51.75" customHeight="1">
      <c r="C6" s="115"/>
      <c r="D6" s="29" t="s">
        <v>11</v>
      </c>
      <c r="E6" s="29" t="s">
        <v>12</v>
      </c>
      <c r="F6" s="30" t="s">
        <v>8</v>
      </c>
      <c r="G6" s="29" t="s">
        <v>11</v>
      </c>
      <c r="H6" s="29" t="s">
        <v>12</v>
      </c>
      <c r="I6" s="30" t="s">
        <v>8</v>
      </c>
      <c r="J6" s="29" t="s">
        <v>11</v>
      </c>
      <c r="K6" s="29" t="s">
        <v>12</v>
      </c>
      <c r="L6" s="30" t="s">
        <v>8</v>
      </c>
      <c r="M6" s="29" t="s">
        <v>11</v>
      </c>
      <c r="N6" s="29" t="s">
        <v>12</v>
      </c>
      <c r="O6" s="30" t="s">
        <v>8</v>
      </c>
      <c r="P6" s="29" t="s">
        <v>11</v>
      </c>
      <c r="Q6" s="29" t="s">
        <v>12</v>
      </c>
      <c r="R6" s="30" t="s">
        <v>8</v>
      </c>
      <c r="S6" s="29" t="s">
        <v>11</v>
      </c>
      <c r="T6" s="29" t="s">
        <v>12</v>
      </c>
      <c r="U6" s="30" t="s">
        <v>8</v>
      </c>
      <c r="V6" s="40"/>
      <c r="W6" s="31" t="s">
        <v>11</v>
      </c>
      <c r="X6" s="43" t="s">
        <v>12</v>
      </c>
      <c r="Y6" s="42" t="s">
        <v>8</v>
      </c>
    </row>
    <row r="7" spans="3:25" ht="6" customHeight="1">
      <c r="C7" s="4"/>
      <c r="D7" s="12"/>
      <c r="E7" s="13"/>
      <c r="F7" s="13"/>
      <c r="G7" s="13"/>
      <c r="H7" s="13"/>
      <c r="I7" s="13"/>
      <c r="J7" s="13"/>
      <c r="K7" s="13"/>
      <c r="L7" s="13"/>
      <c r="M7" s="13"/>
      <c r="N7" s="13"/>
      <c r="O7" s="13"/>
      <c r="P7" s="13"/>
      <c r="Q7" s="13"/>
      <c r="S7" s="13"/>
      <c r="T7" s="13"/>
      <c r="Y7" s="15"/>
    </row>
    <row r="8" spans="3:25" ht="12.75" customHeight="1">
      <c r="C8" s="3" t="s">
        <v>6</v>
      </c>
      <c r="D8" s="56">
        <v>34</v>
      </c>
      <c r="E8" s="56">
        <v>20</v>
      </c>
      <c r="F8" s="56">
        <v>54</v>
      </c>
      <c r="G8" s="56">
        <v>1</v>
      </c>
      <c r="H8" s="56">
        <v>1</v>
      </c>
      <c r="I8" s="56">
        <v>2</v>
      </c>
      <c r="J8" s="56">
        <v>9</v>
      </c>
      <c r="K8" s="56">
        <v>5</v>
      </c>
      <c r="L8" s="56">
        <v>14</v>
      </c>
      <c r="M8" s="56">
        <v>29</v>
      </c>
      <c r="N8" s="56">
        <v>9</v>
      </c>
      <c r="O8" s="56">
        <v>38</v>
      </c>
      <c r="P8" s="56">
        <v>10</v>
      </c>
      <c r="Q8" s="56">
        <v>2</v>
      </c>
      <c r="R8" s="56">
        <v>12</v>
      </c>
      <c r="S8" s="56">
        <v>108</v>
      </c>
      <c r="T8" s="56">
        <v>40</v>
      </c>
      <c r="U8" s="56">
        <v>148</v>
      </c>
      <c r="V8" s="56"/>
      <c r="W8" s="37">
        <v>191</v>
      </c>
      <c r="X8" s="37">
        <v>77</v>
      </c>
      <c r="Y8" s="55">
        <v>268</v>
      </c>
    </row>
    <row r="9" spans="3:25" ht="6" customHeight="1">
      <c r="C9" s="2"/>
      <c r="D9" s="59"/>
      <c r="E9" s="59"/>
      <c r="F9" s="59"/>
      <c r="G9" s="59"/>
      <c r="H9" s="59"/>
      <c r="I9" s="60"/>
      <c r="J9" s="59"/>
      <c r="K9" s="59"/>
      <c r="L9" s="60"/>
      <c r="M9" s="59"/>
      <c r="N9" s="59"/>
      <c r="O9" s="59"/>
      <c r="P9" s="58"/>
      <c r="Q9" s="58"/>
      <c r="R9" s="58"/>
      <c r="S9" s="58"/>
      <c r="T9" s="58"/>
      <c r="U9" s="58"/>
      <c r="V9" s="58"/>
      <c r="W9" s="58"/>
      <c r="X9" s="58"/>
      <c r="Y9" s="61"/>
    </row>
    <row r="10" spans="3:25" ht="12.75" customHeight="1">
      <c r="C10" s="109" t="s">
        <v>201</v>
      </c>
      <c r="D10" s="108">
        <v>21</v>
      </c>
      <c r="E10" s="108">
        <v>16</v>
      </c>
      <c r="F10" s="106">
        <v>37</v>
      </c>
      <c r="G10" s="108">
        <v>1</v>
      </c>
      <c r="H10" s="108">
        <v>0</v>
      </c>
      <c r="I10" s="106">
        <v>1</v>
      </c>
      <c r="J10" s="108">
        <v>0</v>
      </c>
      <c r="K10" s="108">
        <v>0</v>
      </c>
      <c r="L10" s="106">
        <v>0</v>
      </c>
      <c r="M10" s="108">
        <v>0</v>
      </c>
      <c r="N10" s="108">
        <v>0</v>
      </c>
      <c r="O10" s="106">
        <v>0</v>
      </c>
      <c r="P10" s="108">
        <v>0</v>
      </c>
      <c r="Q10" s="108">
        <v>0</v>
      </c>
      <c r="R10" s="106">
        <v>0</v>
      </c>
      <c r="S10" s="108">
        <v>0</v>
      </c>
      <c r="T10" s="108">
        <v>0</v>
      </c>
      <c r="U10" s="106">
        <v>0</v>
      </c>
      <c r="V10" s="57"/>
      <c r="W10" s="37">
        <v>22</v>
      </c>
      <c r="X10" s="37">
        <v>16</v>
      </c>
      <c r="Y10" s="55">
        <v>38</v>
      </c>
    </row>
    <row r="11" spans="3:25" ht="12.75" customHeight="1">
      <c r="C11" s="109" t="s">
        <v>203</v>
      </c>
      <c r="D11" s="108">
        <v>2</v>
      </c>
      <c r="E11" s="108">
        <v>0</v>
      </c>
      <c r="F11" s="106">
        <v>2</v>
      </c>
      <c r="G11" s="108">
        <v>0</v>
      </c>
      <c r="H11" s="108">
        <v>1</v>
      </c>
      <c r="I11" s="106">
        <v>1</v>
      </c>
      <c r="J11" s="108">
        <v>0</v>
      </c>
      <c r="K11" s="108">
        <v>0</v>
      </c>
      <c r="L11" s="106">
        <v>0</v>
      </c>
      <c r="M11" s="108">
        <v>0</v>
      </c>
      <c r="N11" s="108">
        <v>0</v>
      </c>
      <c r="O11" s="106">
        <v>0</v>
      </c>
      <c r="P11" s="108">
        <v>0</v>
      </c>
      <c r="Q11" s="108">
        <v>0</v>
      </c>
      <c r="R11" s="106">
        <v>0</v>
      </c>
      <c r="S11" s="108">
        <v>0</v>
      </c>
      <c r="T11" s="108">
        <v>0</v>
      </c>
      <c r="U11" s="106">
        <v>0</v>
      </c>
      <c r="V11" s="57"/>
      <c r="W11" s="37">
        <v>2</v>
      </c>
      <c r="X11" s="37">
        <v>1</v>
      </c>
      <c r="Y11" s="55">
        <v>3</v>
      </c>
    </row>
    <row r="12" spans="3:25" ht="12.75" customHeight="1">
      <c r="C12" s="109" t="s">
        <v>204</v>
      </c>
      <c r="D12" s="108">
        <v>9</v>
      </c>
      <c r="E12" s="108">
        <v>3</v>
      </c>
      <c r="F12" s="106">
        <v>12</v>
      </c>
      <c r="G12" s="108">
        <v>0</v>
      </c>
      <c r="H12" s="108">
        <v>0</v>
      </c>
      <c r="I12" s="106">
        <v>0</v>
      </c>
      <c r="J12" s="108">
        <v>0</v>
      </c>
      <c r="K12" s="108">
        <v>0</v>
      </c>
      <c r="L12" s="106">
        <v>0</v>
      </c>
      <c r="M12" s="108">
        <v>0</v>
      </c>
      <c r="N12" s="108">
        <v>0</v>
      </c>
      <c r="O12" s="106">
        <v>0</v>
      </c>
      <c r="P12" s="108">
        <v>0</v>
      </c>
      <c r="Q12" s="108">
        <v>0</v>
      </c>
      <c r="R12" s="106">
        <v>0</v>
      </c>
      <c r="S12" s="108">
        <v>0</v>
      </c>
      <c r="T12" s="108">
        <v>0</v>
      </c>
      <c r="U12" s="106">
        <v>0</v>
      </c>
      <c r="V12" s="57"/>
      <c r="W12" s="37">
        <v>9</v>
      </c>
      <c r="X12" s="37">
        <v>3</v>
      </c>
      <c r="Y12" s="55">
        <v>12</v>
      </c>
    </row>
    <row r="13" spans="3:25" ht="12.75" customHeight="1">
      <c r="C13" s="109" t="s">
        <v>205</v>
      </c>
      <c r="D13" s="108">
        <v>0</v>
      </c>
      <c r="E13" s="108">
        <v>1</v>
      </c>
      <c r="F13" s="106">
        <v>1</v>
      </c>
      <c r="G13" s="108">
        <v>0</v>
      </c>
      <c r="H13" s="108">
        <v>0</v>
      </c>
      <c r="I13" s="106">
        <v>0</v>
      </c>
      <c r="J13" s="108">
        <v>0</v>
      </c>
      <c r="K13" s="108">
        <v>0</v>
      </c>
      <c r="L13" s="106">
        <v>0</v>
      </c>
      <c r="M13" s="108">
        <v>0</v>
      </c>
      <c r="N13" s="108">
        <v>0</v>
      </c>
      <c r="O13" s="106">
        <v>0</v>
      </c>
      <c r="P13" s="108">
        <v>0</v>
      </c>
      <c r="Q13" s="108">
        <v>0</v>
      </c>
      <c r="R13" s="106">
        <v>0</v>
      </c>
      <c r="S13" s="108">
        <v>0</v>
      </c>
      <c r="T13" s="108">
        <v>0</v>
      </c>
      <c r="U13" s="106">
        <v>0</v>
      </c>
      <c r="V13" s="57"/>
      <c r="W13" s="37">
        <v>0</v>
      </c>
      <c r="X13" s="37">
        <v>1</v>
      </c>
      <c r="Y13" s="55">
        <v>1</v>
      </c>
    </row>
    <row r="14" spans="3:25" ht="12.75" customHeight="1">
      <c r="C14" s="109" t="s">
        <v>206</v>
      </c>
      <c r="D14" s="108">
        <v>2</v>
      </c>
      <c r="E14" s="108">
        <v>0</v>
      </c>
      <c r="F14" s="106">
        <v>2</v>
      </c>
      <c r="G14" s="108">
        <v>0</v>
      </c>
      <c r="H14" s="108">
        <v>0</v>
      </c>
      <c r="I14" s="106">
        <v>0</v>
      </c>
      <c r="J14" s="108">
        <v>0</v>
      </c>
      <c r="K14" s="108">
        <v>0</v>
      </c>
      <c r="L14" s="106">
        <v>0</v>
      </c>
      <c r="M14" s="108">
        <v>0</v>
      </c>
      <c r="N14" s="108">
        <v>0</v>
      </c>
      <c r="O14" s="106">
        <v>0</v>
      </c>
      <c r="P14" s="108">
        <v>0</v>
      </c>
      <c r="Q14" s="108">
        <v>0</v>
      </c>
      <c r="R14" s="106">
        <v>0</v>
      </c>
      <c r="S14" s="108">
        <v>0</v>
      </c>
      <c r="T14" s="108">
        <v>0</v>
      </c>
      <c r="U14" s="106">
        <v>0</v>
      </c>
      <c r="V14" s="57"/>
      <c r="W14" s="37">
        <v>2</v>
      </c>
      <c r="X14" s="37">
        <v>0</v>
      </c>
      <c r="Y14" s="55">
        <v>2</v>
      </c>
    </row>
    <row r="15" spans="3:25" ht="12.75" customHeight="1">
      <c r="C15" s="109" t="s">
        <v>207</v>
      </c>
      <c r="D15" s="108">
        <v>0</v>
      </c>
      <c r="E15" s="108">
        <v>0</v>
      </c>
      <c r="F15" s="106">
        <v>0</v>
      </c>
      <c r="G15" s="108">
        <v>0</v>
      </c>
      <c r="H15" s="108">
        <v>0</v>
      </c>
      <c r="I15" s="106">
        <v>0</v>
      </c>
      <c r="J15" s="108">
        <v>0</v>
      </c>
      <c r="K15" s="108">
        <v>0</v>
      </c>
      <c r="L15" s="106">
        <v>0</v>
      </c>
      <c r="M15" s="108">
        <v>0</v>
      </c>
      <c r="N15" s="108">
        <v>0</v>
      </c>
      <c r="O15" s="106">
        <v>0</v>
      </c>
      <c r="P15" s="108">
        <v>2</v>
      </c>
      <c r="Q15" s="108">
        <v>0</v>
      </c>
      <c r="R15" s="106">
        <v>2</v>
      </c>
      <c r="S15" s="108">
        <v>0</v>
      </c>
      <c r="T15" s="108">
        <v>0</v>
      </c>
      <c r="U15" s="106">
        <v>0</v>
      </c>
      <c r="V15" s="57"/>
      <c r="W15" s="37">
        <v>2</v>
      </c>
      <c r="X15" s="37">
        <v>0</v>
      </c>
      <c r="Y15" s="55">
        <v>2</v>
      </c>
    </row>
    <row r="16" spans="3:25" ht="12.75" customHeight="1">
      <c r="C16" s="109" t="s">
        <v>208</v>
      </c>
      <c r="D16" s="108">
        <v>0</v>
      </c>
      <c r="E16" s="108">
        <v>0</v>
      </c>
      <c r="F16" s="106">
        <v>0</v>
      </c>
      <c r="G16" s="108">
        <v>0</v>
      </c>
      <c r="H16" s="108">
        <v>0</v>
      </c>
      <c r="I16" s="106">
        <v>0</v>
      </c>
      <c r="J16" s="108">
        <v>0</v>
      </c>
      <c r="K16" s="108">
        <v>0</v>
      </c>
      <c r="L16" s="106">
        <v>0</v>
      </c>
      <c r="M16" s="108">
        <v>29</v>
      </c>
      <c r="N16" s="108">
        <v>7</v>
      </c>
      <c r="O16" s="106">
        <v>36</v>
      </c>
      <c r="P16" s="108">
        <v>1</v>
      </c>
      <c r="Q16" s="108">
        <v>0</v>
      </c>
      <c r="R16" s="106">
        <v>1</v>
      </c>
      <c r="S16" s="108">
        <v>0</v>
      </c>
      <c r="T16" s="108">
        <v>0</v>
      </c>
      <c r="U16" s="106">
        <v>0</v>
      </c>
      <c r="V16" s="57"/>
      <c r="W16" s="37">
        <v>30</v>
      </c>
      <c r="X16" s="37">
        <v>7</v>
      </c>
      <c r="Y16" s="55">
        <v>37</v>
      </c>
    </row>
    <row r="17" spans="3:25" ht="12.75" customHeight="1">
      <c r="C17" s="109" t="s">
        <v>200</v>
      </c>
      <c r="D17" s="108">
        <v>0</v>
      </c>
      <c r="E17" s="108">
        <v>0</v>
      </c>
      <c r="F17" s="106">
        <v>0</v>
      </c>
      <c r="G17" s="108">
        <v>0</v>
      </c>
      <c r="H17" s="108">
        <v>0</v>
      </c>
      <c r="I17" s="106">
        <v>0</v>
      </c>
      <c r="J17" s="108">
        <v>0</v>
      </c>
      <c r="K17" s="108">
        <v>0</v>
      </c>
      <c r="L17" s="106">
        <v>0</v>
      </c>
      <c r="M17" s="108">
        <v>0</v>
      </c>
      <c r="N17" s="108">
        <v>0</v>
      </c>
      <c r="O17" s="106">
        <v>0</v>
      </c>
      <c r="P17" s="108">
        <v>6</v>
      </c>
      <c r="Q17" s="108">
        <v>2</v>
      </c>
      <c r="R17" s="106">
        <v>8</v>
      </c>
      <c r="S17" s="108">
        <v>0</v>
      </c>
      <c r="T17" s="108">
        <v>0</v>
      </c>
      <c r="U17" s="106">
        <v>0</v>
      </c>
      <c r="V17" s="57"/>
      <c r="W17" s="37">
        <v>6</v>
      </c>
      <c r="X17" s="37">
        <v>2</v>
      </c>
      <c r="Y17" s="55">
        <v>8</v>
      </c>
    </row>
    <row r="18" spans="3:25" ht="12.75" customHeight="1">
      <c r="C18" s="110" t="s">
        <v>209</v>
      </c>
      <c r="D18" s="108">
        <v>0</v>
      </c>
      <c r="E18" s="108">
        <v>0</v>
      </c>
      <c r="F18" s="106">
        <v>0</v>
      </c>
      <c r="G18" s="108">
        <v>0</v>
      </c>
      <c r="H18" s="108">
        <v>0</v>
      </c>
      <c r="I18" s="106">
        <v>0</v>
      </c>
      <c r="J18" s="108">
        <v>0</v>
      </c>
      <c r="K18" s="108">
        <v>0</v>
      </c>
      <c r="L18" s="106">
        <v>0</v>
      </c>
      <c r="M18" s="108">
        <v>0</v>
      </c>
      <c r="N18" s="108">
        <v>2</v>
      </c>
      <c r="O18" s="106">
        <v>2</v>
      </c>
      <c r="P18" s="108">
        <v>0</v>
      </c>
      <c r="Q18" s="108">
        <v>0</v>
      </c>
      <c r="R18" s="106">
        <v>0</v>
      </c>
      <c r="S18" s="108">
        <v>0</v>
      </c>
      <c r="T18" s="108">
        <v>0</v>
      </c>
      <c r="U18" s="106">
        <v>0</v>
      </c>
      <c r="V18" s="57"/>
      <c r="W18" s="37">
        <v>0</v>
      </c>
      <c r="X18" s="37">
        <v>2</v>
      </c>
      <c r="Y18" s="55">
        <v>2</v>
      </c>
    </row>
    <row r="19" spans="3:25" ht="12.75" customHeight="1">
      <c r="C19" s="109" t="s">
        <v>210</v>
      </c>
      <c r="D19" s="108">
        <v>0</v>
      </c>
      <c r="E19" s="108">
        <v>0</v>
      </c>
      <c r="F19" s="106">
        <v>0</v>
      </c>
      <c r="G19" s="108">
        <v>0</v>
      </c>
      <c r="H19" s="108">
        <v>0</v>
      </c>
      <c r="I19" s="106">
        <v>0</v>
      </c>
      <c r="J19" s="108">
        <v>6</v>
      </c>
      <c r="K19" s="108">
        <v>2</v>
      </c>
      <c r="L19" s="106">
        <v>8</v>
      </c>
      <c r="M19" s="108">
        <v>0</v>
      </c>
      <c r="N19" s="108">
        <v>0</v>
      </c>
      <c r="O19" s="106">
        <v>0</v>
      </c>
      <c r="P19" s="108">
        <v>0</v>
      </c>
      <c r="Q19" s="108">
        <v>0</v>
      </c>
      <c r="R19" s="106">
        <v>0</v>
      </c>
      <c r="S19" s="108">
        <v>0</v>
      </c>
      <c r="T19" s="108">
        <v>0</v>
      </c>
      <c r="U19" s="106">
        <v>0</v>
      </c>
      <c r="V19" s="57"/>
      <c r="W19" s="37">
        <v>6</v>
      </c>
      <c r="X19" s="37">
        <v>2</v>
      </c>
      <c r="Y19" s="55">
        <v>8</v>
      </c>
    </row>
    <row r="20" spans="3:25" ht="12.75" customHeight="1">
      <c r="C20" s="109" t="s">
        <v>211</v>
      </c>
      <c r="D20" s="108">
        <v>0</v>
      </c>
      <c r="E20" s="108">
        <v>0</v>
      </c>
      <c r="F20" s="106">
        <v>0</v>
      </c>
      <c r="G20" s="108">
        <v>0</v>
      </c>
      <c r="H20" s="108">
        <v>0</v>
      </c>
      <c r="I20" s="106">
        <v>0</v>
      </c>
      <c r="J20" s="108">
        <v>0</v>
      </c>
      <c r="K20" s="108">
        <v>0</v>
      </c>
      <c r="L20" s="106">
        <v>0</v>
      </c>
      <c r="M20" s="108">
        <v>0</v>
      </c>
      <c r="N20" s="108">
        <v>0</v>
      </c>
      <c r="O20" s="106">
        <v>0</v>
      </c>
      <c r="P20" s="108">
        <v>0</v>
      </c>
      <c r="Q20" s="108">
        <v>0</v>
      </c>
      <c r="R20" s="106">
        <v>0</v>
      </c>
      <c r="S20" s="108">
        <v>108</v>
      </c>
      <c r="T20" s="108">
        <v>40</v>
      </c>
      <c r="U20" s="106">
        <v>148</v>
      </c>
      <c r="V20" s="57"/>
      <c r="W20" s="37">
        <v>108</v>
      </c>
      <c r="X20" s="37">
        <v>40</v>
      </c>
      <c r="Y20" s="55">
        <v>148</v>
      </c>
    </row>
    <row r="21" spans="3:25" ht="12.75" customHeight="1">
      <c r="C21" s="109" t="s">
        <v>212</v>
      </c>
      <c r="D21" s="108">
        <v>0</v>
      </c>
      <c r="E21" s="108">
        <v>0</v>
      </c>
      <c r="F21" s="106">
        <v>0</v>
      </c>
      <c r="G21" s="108">
        <v>0</v>
      </c>
      <c r="H21" s="108">
        <v>0</v>
      </c>
      <c r="I21" s="106">
        <v>0</v>
      </c>
      <c r="J21" s="108">
        <v>3</v>
      </c>
      <c r="K21" s="108">
        <v>3</v>
      </c>
      <c r="L21" s="106">
        <v>6</v>
      </c>
      <c r="M21" s="108">
        <v>0</v>
      </c>
      <c r="N21" s="108">
        <v>0</v>
      </c>
      <c r="O21" s="106">
        <v>0</v>
      </c>
      <c r="P21" s="108">
        <v>1</v>
      </c>
      <c r="Q21" s="108">
        <v>0</v>
      </c>
      <c r="R21" s="106">
        <v>1</v>
      </c>
      <c r="S21" s="108">
        <v>0</v>
      </c>
      <c r="T21" s="108">
        <v>0</v>
      </c>
      <c r="U21" s="106">
        <v>0</v>
      </c>
      <c r="V21" s="57"/>
      <c r="W21" s="37">
        <v>4</v>
      </c>
      <c r="X21" s="37">
        <v>3</v>
      </c>
      <c r="Y21" s="55">
        <v>7</v>
      </c>
    </row>
    <row r="22" spans="3:25" ht="3" customHeight="1" thickBot="1">
      <c r="C22" s="21"/>
      <c r="D22" s="22"/>
      <c r="E22" s="23"/>
      <c r="F22" s="23"/>
      <c r="G22" s="23"/>
      <c r="H22" s="23"/>
      <c r="I22" s="23"/>
      <c r="J22" s="23"/>
      <c r="K22" s="23"/>
      <c r="L22" s="23"/>
      <c r="M22" s="23"/>
      <c r="N22" s="23"/>
      <c r="O22" s="23"/>
      <c r="P22" s="23"/>
      <c r="Q22" s="23"/>
      <c r="R22" s="23"/>
      <c r="S22" s="23"/>
      <c r="T22" s="23"/>
      <c r="U22" s="23"/>
      <c r="V22" s="23"/>
      <c r="W22" s="23"/>
      <c r="X22" s="23"/>
      <c r="Y22" s="36"/>
    </row>
    <row r="23" spans="3:19" ht="3" customHeight="1">
      <c r="C23" s="19"/>
      <c r="D23" s="46"/>
      <c r="E23" s="20"/>
      <c r="F23" s="20"/>
      <c r="G23" s="20"/>
      <c r="H23" s="20"/>
      <c r="I23" s="20"/>
      <c r="J23" s="20"/>
      <c r="K23" s="20"/>
      <c r="L23" s="20"/>
      <c r="M23" s="20"/>
      <c r="N23" s="20"/>
      <c r="O23" s="20"/>
      <c r="P23" s="10"/>
      <c r="S23" s="10"/>
    </row>
    <row r="24" spans="1:46" s="32" customFormat="1" ht="15">
      <c r="A24" s="33"/>
      <c r="B24" s="33"/>
      <c r="C24" s="44" t="s">
        <v>15</v>
      </c>
      <c r="D24" s="47"/>
      <c r="E24" s="49"/>
      <c r="F24" s="50"/>
      <c r="G24" s="50"/>
      <c r="H24" s="50"/>
      <c r="I24" s="50"/>
      <c r="J24" s="50"/>
      <c r="K24" s="50"/>
      <c r="L24" s="50"/>
      <c r="M24" s="51"/>
      <c r="N24" s="50"/>
      <c r="O24" s="50"/>
      <c r="P24" s="50"/>
      <c r="Q24" s="49"/>
      <c r="R24" s="50"/>
      <c r="S24" s="50"/>
      <c r="T24" s="50"/>
      <c r="U24" s="50"/>
      <c r="V24" s="51"/>
      <c r="W24" s="50"/>
      <c r="X24" s="50"/>
      <c r="Y24" s="50"/>
      <c r="Z24" s="6"/>
      <c r="AA24" s="7"/>
      <c r="AB24" s="7"/>
      <c r="AC24" s="7"/>
      <c r="AD24" s="7"/>
      <c r="AE24" s="7"/>
      <c r="AF24" s="7"/>
      <c r="AG24" s="7"/>
      <c r="AH24" s="9"/>
      <c r="AI24" s="7"/>
      <c r="AJ24" s="7"/>
      <c r="AK24" s="7"/>
      <c r="AL24" s="6"/>
      <c r="AM24" s="7"/>
      <c r="AN24" s="34"/>
      <c r="AO24" s="34"/>
      <c r="AQ24"/>
      <c r="AR24"/>
      <c r="AS24"/>
      <c r="AT24"/>
    </row>
    <row r="25" spans="3:25" s="1" customFormat="1" ht="12">
      <c r="C25" s="24" t="s">
        <v>9</v>
      </c>
      <c r="D25" s="48"/>
      <c r="E25" s="48"/>
      <c r="F25" s="48"/>
      <c r="G25" s="48"/>
      <c r="H25" s="48"/>
      <c r="I25" s="48"/>
      <c r="J25" s="48"/>
      <c r="K25" s="48"/>
      <c r="L25" s="48"/>
      <c r="M25" s="48"/>
      <c r="N25" s="48"/>
      <c r="O25" s="48"/>
      <c r="P25" s="52"/>
      <c r="Q25" s="48"/>
      <c r="R25" s="48"/>
      <c r="S25" s="52"/>
      <c r="T25" s="48"/>
      <c r="U25" s="48"/>
      <c r="V25" s="48"/>
      <c r="W25" s="48"/>
      <c r="X25" s="48"/>
      <c r="Y25" s="48"/>
    </row>
    <row r="26" spans="3:25" s="39" customFormat="1" ht="23.25" customHeight="1">
      <c r="C26" s="120" t="s">
        <v>202</v>
      </c>
      <c r="D26" s="120"/>
      <c r="E26" s="120"/>
      <c r="F26" s="120"/>
      <c r="G26" s="120"/>
      <c r="H26" s="120"/>
      <c r="I26" s="120"/>
      <c r="J26" s="120"/>
      <c r="K26" s="120"/>
      <c r="L26" s="120"/>
      <c r="M26" s="120"/>
      <c r="N26" s="120"/>
      <c r="O26" s="120"/>
      <c r="P26" s="120"/>
      <c r="Q26" s="120"/>
      <c r="R26" s="120"/>
      <c r="S26" s="120"/>
      <c r="T26" s="120"/>
      <c r="U26" s="120"/>
      <c r="V26" s="120"/>
      <c r="W26" s="120"/>
      <c r="X26" s="120"/>
      <c r="Y26" s="120"/>
    </row>
    <row r="27" spans="3:25" s="39" customFormat="1" ht="23.25" customHeight="1">
      <c r="C27" s="120" t="s">
        <v>213</v>
      </c>
      <c r="D27" s="120"/>
      <c r="E27" s="120"/>
      <c r="F27" s="120"/>
      <c r="G27" s="120"/>
      <c r="H27" s="120"/>
      <c r="I27" s="120"/>
      <c r="J27" s="120"/>
      <c r="K27" s="120"/>
      <c r="L27" s="120"/>
      <c r="M27" s="120"/>
      <c r="N27" s="120"/>
      <c r="O27" s="120"/>
      <c r="P27" s="120"/>
      <c r="Q27" s="120"/>
      <c r="R27" s="120"/>
      <c r="S27" s="120"/>
      <c r="T27" s="120"/>
      <c r="U27" s="120"/>
      <c r="V27" s="120"/>
      <c r="W27" s="120"/>
      <c r="X27" s="120"/>
      <c r="Y27" s="120"/>
    </row>
    <row r="28" spans="3:25" s="39" customFormat="1" ht="12" customHeight="1">
      <c r="C28" s="120" t="s">
        <v>214</v>
      </c>
      <c r="D28" s="120"/>
      <c r="E28" s="120"/>
      <c r="F28" s="120"/>
      <c r="G28" s="120"/>
      <c r="H28" s="120"/>
      <c r="I28" s="120"/>
      <c r="J28" s="120"/>
      <c r="K28" s="120"/>
      <c r="L28" s="120"/>
      <c r="M28" s="120"/>
      <c r="N28" s="120"/>
      <c r="O28" s="120"/>
      <c r="P28" s="120"/>
      <c r="Q28" s="120"/>
      <c r="R28" s="120"/>
      <c r="S28" s="120"/>
      <c r="T28" s="120"/>
      <c r="U28" s="120"/>
      <c r="V28" s="120"/>
      <c r="W28" s="120"/>
      <c r="X28" s="120"/>
      <c r="Y28" s="120"/>
    </row>
    <row r="29" spans="3:25" s="39" customFormat="1" ht="12" customHeight="1">
      <c r="C29" s="120" t="s">
        <v>215</v>
      </c>
      <c r="D29" s="120"/>
      <c r="E29" s="120"/>
      <c r="F29" s="120"/>
      <c r="G29" s="120"/>
      <c r="H29" s="120"/>
      <c r="I29" s="120"/>
      <c r="J29" s="120"/>
      <c r="K29" s="120"/>
      <c r="L29" s="120"/>
      <c r="M29" s="120"/>
      <c r="N29" s="120"/>
      <c r="O29" s="120"/>
      <c r="P29" s="120"/>
      <c r="Q29" s="120"/>
      <c r="R29" s="120"/>
      <c r="S29" s="120"/>
      <c r="T29" s="120"/>
      <c r="U29" s="120"/>
      <c r="V29" s="120"/>
      <c r="W29" s="120"/>
      <c r="X29" s="120"/>
      <c r="Y29" s="120"/>
    </row>
    <row r="30" spans="3:25" s="39" customFormat="1" ht="12" customHeight="1">
      <c r="C30" s="120" t="s">
        <v>216</v>
      </c>
      <c r="D30" s="120"/>
      <c r="E30" s="120"/>
      <c r="F30" s="120"/>
      <c r="G30" s="120"/>
      <c r="H30" s="120"/>
      <c r="I30" s="120"/>
      <c r="J30" s="120"/>
      <c r="K30" s="120"/>
      <c r="L30" s="120"/>
      <c r="M30" s="120"/>
      <c r="N30" s="120"/>
      <c r="O30" s="120"/>
      <c r="P30" s="120"/>
      <c r="Q30" s="120"/>
      <c r="R30" s="120"/>
      <c r="S30" s="120"/>
      <c r="T30" s="120"/>
      <c r="U30" s="120"/>
      <c r="V30" s="120"/>
      <c r="W30" s="120"/>
      <c r="X30" s="120"/>
      <c r="Y30" s="120"/>
    </row>
    <row r="31" spans="3:25" s="39" customFormat="1" ht="12" customHeight="1">
      <c r="C31" s="120" t="s">
        <v>217</v>
      </c>
      <c r="D31" s="120"/>
      <c r="E31" s="120"/>
      <c r="F31" s="120"/>
      <c r="G31" s="120"/>
      <c r="H31" s="120"/>
      <c r="I31" s="120"/>
      <c r="J31" s="120"/>
      <c r="K31" s="120"/>
      <c r="L31" s="120"/>
      <c r="M31" s="120"/>
      <c r="N31" s="120"/>
      <c r="O31" s="120"/>
      <c r="P31" s="120"/>
      <c r="Q31" s="120"/>
      <c r="R31" s="120"/>
      <c r="S31" s="120"/>
      <c r="T31" s="120"/>
      <c r="U31" s="120"/>
      <c r="V31" s="120"/>
      <c r="W31" s="120"/>
      <c r="X31" s="120"/>
      <c r="Y31" s="120"/>
    </row>
    <row r="32" spans="3:25" s="39" customFormat="1" ht="23.25" customHeight="1">
      <c r="C32" s="120" t="s">
        <v>218</v>
      </c>
      <c r="D32" s="120"/>
      <c r="E32" s="120"/>
      <c r="F32" s="120"/>
      <c r="G32" s="120"/>
      <c r="H32" s="120"/>
      <c r="I32" s="120"/>
      <c r="J32" s="120"/>
      <c r="K32" s="120"/>
      <c r="L32" s="120"/>
      <c r="M32" s="120"/>
      <c r="N32" s="120"/>
      <c r="O32" s="120"/>
      <c r="P32" s="120"/>
      <c r="Q32" s="120"/>
      <c r="R32" s="120"/>
      <c r="S32" s="120"/>
      <c r="T32" s="120"/>
      <c r="U32" s="120"/>
      <c r="V32" s="120"/>
      <c r="W32" s="120"/>
      <c r="X32" s="120"/>
      <c r="Y32" s="120"/>
    </row>
    <row r="33" spans="3:25" s="39" customFormat="1" ht="23.25" customHeight="1">
      <c r="C33" s="120" t="s">
        <v>219</v>
      </c>
      <c r="D33" s="120"/>
      <c r="E33" s="120"/>
      <c r="F33" s="120"/>
      <c r="G33" s="120"/>
      <c r="H33" s="120"/>
      <c r="I33" s="120"/>
      <c r="J33" s="120"/>
      <c r="K33" s="120"/>
      <c r="L33" s="120"/>
      <c r="M33" s="120"/>
      <c r="N33" s="120"/>
      <c r="O33" s="120"/>
      <c r="P33" s="120"/>
      <c r="Q33" s="120"/>
      <c r="R33" s="120"/>
      <c r="S33" s="120"/>
      <c r="T33" s="120"/>
      <c r="U33" s="120"/>
      <c r="V33" s="120"/>
      <c r="W33" s="120"/>
      <c r="X33" s="120"/>
      <c r="Y33" s="120"/>
    </row>
    <row r="34" spans="3:25" s="39" customFormat="1" ht="12" customHeight="1">
      <c r="C34" s="120" t="s">
        <v>220</v>
      </c>
      <c r="D34" s="120"/>
      <c r="E34" s="120"/>
      <c r="F34" s="120"/>
      <c r="G34" s="120"/>
      <c r="H34" s="120"/>
      <c r="I34" s="120"/>
      <c r="J34" s="120"/>
      <c r="K34" s="120"/>
      <c r="L34" s="120"/>
      <c r="M34" s="120"/>
      <c r="N34" s="120"/>
      <c r="O34" s="120"/>
      <c r="P34" s="120"/>
      <c r="Q34" s="120"/>
      <c r="R34" s="120"/>
      <c r="S34" s="120"/>
      <c r="T34" s="120"/>
      <c r="U34" s="120"/>
      <c r="V34" s="120"/>
      <c r="W34" s="120"/>
      <c r="X34" s="120"/>
      <c r="Y34" s="120"/>
    </row>
    <row r="35" spans="3:25" s="39" customFormat="1" ht="23.25" customHeight="1">
      <c r="C35" s="120" t="s">
        <v>221</v>
      </c>
      <c r="D35" s="120"/>
      <c r="E35" s="120"/>
      <c r="F35" s="120"/>
      <c r="G35" s="120"/>
      <c r="H35" s="120"/>
      <c r="I35" s="120"/>
      <c r="J35" s="120"/>
      <c r="K35" s="120"/>
      <c r="L35" s="120"/>
      <c r="M35" s="120"/>
      <c r="N35" s="120"/>
      <c r="O35" s="120"/>
      <c r="P35" s="120"/>
      <c r="Q35" s="120"/>
      <c r="R35" s="120"/>
      <c r="S35" s="120"/>
      <c r="T35" s="120"/>
      <c r="U35" s="120"/>
      <c r="V35" s="120"/>
      <c r="W35" s="120"/>
      <c r="X35" s="120"/>
      <c r="Y35" s="120"/>
    </row>
    <row r="36" spans="3:25" s="39" customFormat="1" ht="12" customHeight="1">
      <c r="C36" s="120" t="s">
        <v>222</v>
      </c>
      <c r="D36" s="120"/>
      <c r="E36" s="120"/>
      <c r="F36" s="120"/>
      <c r="G36" s="120"/>
      <c r="H36" s="120"/>
      <c r="I36" s="120"/>
      <c r="J36" s="120"/>
      <c r="K36" s="120"/>
      <c r="L36" s="120"/>
      <c r="M36" s="120"/>
      <c r="N36" s="120"/>
      <c r="O36" s="120"/>
      <c r="P36" s="120"/>
      <c r="Q36" s="120"/>
      <c r="R36" s="120"/>
      <c r="S36" s="120"/>
      <c r="T36" s="120"/>
      <c r="U36" s="120"/>
      <c r="V36" s="120"/>
      <c r="W36" s="120"/>
      <c r="X36" s="120"/>
      <c r="Y36" s="120"/>
    </row>
    <row r="37" spans="3:25" s="39" customFormat="1" ht="23.25" customHeight="1">
      <c r="C37" s="120" t="s">
        <v>223</v>
      </c>
      <c r="D37" s="120"/>
      <c r="E37" s="120"/>
      <c r="F37" s="120"/>
      <c r="G37" s="120"/>
      <c r="H37" s="120"/>
      <c r="I37" s="120"/>
      <c r="J37" s="120"/>
      <c r="K37" s="120"/>
      <c r="L37" s="120"/>
      <c r="M37" s="120"/>
      <c r="N37" s="120"/>
      <c r="O37" s="120"/>
      <c r="P37" s="120"/>
      <c r="Q37" s="120"/>
      <c r="R37" s="120"/>
      <c r="S37" s="120"/>
      <c r="T37" s="120"/>
      <c r="U37" s="120"/>
      <c r="V37" s="120"/>
      <c r="W37" s="120"/>
      <c r="X37" s="120"/>
      <c r="Y37" s="120"/>
    </row>
    <row r="38" spans="3:25" s="39" customFormat="1" ht="12">
      <c r="C38" s="121" t="s">
        <v>224</v>
      </c>
      <c r="D38" s="122"/>
      <c r="E38" s="122"/>
      <c r="F38" s="122"/>
      <c r="G38" s="122"/>
      <c r="H38" s="122"/>
      <c r="I38" s="122"/>
      <c r="J38" s="122"/>
      <c r="K38" s="122"/>
      <c r="L38" s="122"/>
      <c r="M38" s="122"/>
      <c r="N38" s="122"/>
      <c r="O38" s="122"/>
      <c r="P38" s="122"/>
      <c r="Q38" s="122"/>
      <c r="R38" s="122"/>
      <c r="S38" s="122"/>
      <c r="T38" s="122"/>
      <c r="U38" s="122"/>
      <c r="V38" s="122"/>
      <c r="W38" s="122"/>
      <c r="X38" s="122"/>
      <c r="Y38" s="122"/>
    </row>
    <row r="39" spans="1:25" s="25" customFormat="1" ht="12" customHeight="1">
      <c r="A39" s="26"/>
      <c r="B39" s="26"/>
      <c r="C39" s="28" t="s">
        <v>10</v>
      </c>
      <c r="D39" s="27"/>
      <c r="E39" s="28"/>
      <c r="F39" s="28"/>
      <c r="G39" s="28"/>
      <c r="H39" s="28"/>
      <c r="I39" s="28"/>
      <c r="J39" s="28"/>
      <c r="K39" s="28"/>
      <c r="L39" s="28"/>
      <c r="M39" s="28"/>
      <c r="N39" s="28"/>
      <c r="O39" s="28"/>
      <c r="P39" s="28"/>
      <c r="Q39" s="28"/>
      <c r="R39" s="28"/>
      <c r="S39" s="27"/>
      <c r="T39" s="27"/>
      <c r="U39" s="27"/>
      <c r="V39" s="27"/>
      <c r="W39" s="27"/>
      <c r="X39" s="27"/>
      <c r="Y39" s="27"/>
    </row>
    <row r="40" spans="1:25" s="25" customFormat="1" ht="12" customHeight="1">
      <c r="A40" s="26"/>
      <c r="B40" s="26"/>
      <c r="C40" s="28" t="s">
        <v>194</v>
      </c>
      <c r="D40" s="27"/>
      <c r="E40" s="28"/>
      <c r="F40" s="28"/>
      <c r="G40" s="28"/>
      <c r="H40" s="28"/>
      <c r="I40" s="28"/>
      <c r="J40" s="28"/>
      <c r="K40" s="28"/>
      <c r="L40" s="28"/>
      <c r="M40" s="28"/>
      <c r="N40" s="28"/>
      <c r="O40" s="28"/>
      <c r="P40" s="28"/>
      <c r="Q40" s="28"/>
      <c r="R40" s="28"/>
      <c r="S40" s="27"/>
      <c r="T40" s="27"/>
      <c r="U40" s="27"/>
      <c r="V40" s="27"/>
      <c r="W40" s="27"/>
      <c r="X40" s="27"/>
      <c r="Y40" s="27"/>
    </row>
    <row r="41" spans="3:25" ht="12.75" customHeight="1">
      <c r="C41" s="111" t="s">
        <v>7</v>
      </c>
      <c r="D41" s="112"/>
      <c r="E41" s="112"/>
      <c r="F41" s="112"/>
      <c r="G41" s="112"/>
      <c r="H41" s="112"/>
      <c r="I41" s="112"/>
      <c r="J41" s="112"/>
      <c r="K41" s="112"/>
      <c r="L41" s="53"/>
      <c r="M41" s="53"/>
      <c r="N41" s="53"/>
      <c r="O41" s="53"/>
      <c r="P41" s="54"/>
      <c r="Q41" s="53"/>
      <c r="R41" s="53"/>
      <c r="S41" s="54"/>
      <c r="T41" s="53"/>
      <c r="U41" s="53"/>
      <c r="V41" s="53"/>
      <c r="W41" s="53"/>
      <c r="X41" s="53"/>
      <c r="Y41" s="53"/>
    </row>
    <row r="42" spans="3:25" ht="12.75" customHeight="1">
      <c r="C42" s="53"/>
      <c r="D42" s="53"/>
      <c r="E42" s="53"/>
      <c r="F42" s="53"/>
      <c r="G42" s="53"/>
      <c r="H42" s="53"/>
      <c r="I42" s="53"/>
      <c r="J42" s="53"/>
      <c r="K42" s="53"/>
      <c r="L42" s="53"/>
      <c r="M42" s="53"/>
      <c r="N42" s="53"/>
      <c r="O42" s="53"/>
      <c r="P42" s="54"/>
      <c r="Q42" s="53"/>
      <c r="R42" s="53"/>
      <c r="S42" s="54"/>
      <c r="T42" s="53"/>
      <c r="U42" s="53"/>
      <c r="V42" s="53"/>
      <c r="W42" s="53"/>
      <c r="X42" s="53"/>
      <c r="Y42" s="53"/>
    </row>
    <row r="43" spans="3:25" ht="12.75" customHeight="1">
      <c r="C43" s="53"/>
      <c r="D43" s="53"/>
      <c r="E43" s="53"/>
      <c r="F43" s="53"/>
      <c r="G43" s="53"/>
      <c r="H43" s="53"/>
      <c r="I43" s="53"/>
      <c r="J43" s="53"/>
      <c r="K43" s="53"/>
      <c r="L43" s="53"/>
      <c r="M43" s="53"/>
      <c r="N43" s="53"/>
      <c r="O43" s="53"/>
      <c r="P43" s="54"/>
      <c r="Q43" s="53"/>
      <c r="R43" s="53"/>
      <c r="S43" s="54"/>
      <c r="T43" s="53"/>
      <c r="U43" s="53"/>
      <c r="V43" s="53"/>
      <c r="W43" s="53"/>
      <c r="X43" s="53"/>
      <c r="Y43" s="53"/>
    </row>
  </sheetData>
  <sheetProtection/>
  <mergeCells count="23">
    <mergeCell ref="C37:Y37"/>
    <mergeCell ref="C38:Y38"/>
    <mergeCell ref="C32:Y32"/>
    <mergeCell ref="C33:Y33"/>
    <mergeCell ref="C34:Y34"/>
    <mergeCell ref="C35:Y35"/>
    <mergeCell ref="C36:Y36"/>
    <mergeCell ref="C26:Y26"/>
    <mergeCell ref="C27:Y27"/>
    <mergeCell ref="C28:Y28"/>
    <mergeCell ref="C29:Y29"/>
    <mergeCell ref="C30:Y30"/>
    <mergeCell ref="C31:Y31"/>
    <mergeCell ref="C41:K41"/>
    <mergeCell ref="C2:Y2"/>
    <mergeCell ref="C5:C6"/>
    <mergeCell ref="D5:F5"/>
    <mergeCell ref="G5:I5"/>
    <mergeCell ref="M5:O5"/>
    <mergeCell ref="P5:R5"/>
    <mergeCell ref="W5:Y5"/>
    <mergeCell ref="J5:L5"/>
    <mergeCell ref="S5:U5"/>
  </mergeCells>
  <printOptions horizontalCentered="1"/>
  <pageMargins left="0.393700787" right="0.393700787" top="0.688976378" bottom="0.492125984" header="0.196850393700787" footer="0.196850394"/>
  <pageSetup firstPageNumber="1" useFirstPageNumber="1" fitToHeight="1" fitToWidth="1" horizontalDpi="600" verticalDpi="600" orientation="landscape" paperSize="119" scale="89" r:id="rId2"/>
  <headerFooter scaleWithDoc="0">
    <oddHeader>&amp;L&amp;G&amp;R&amp;G</oddHeader>
  </headerFooter>
  <legacyDrawingHF r:id="rId1"/>
</worksheet>
</file>

<file path=xl/worksheets/sheet2.xml><?xml version="1.0" encoding="utf-8"?>
<worksheet xmlns="http://schemas.openxmlformats.org/spreadsheetml/2006/main" xmlns:r="http://schemas.openxmlformats.org/officeDocument/2006/relationships">
  <dimension ref="D6:AW66"/>
  <sheetViews>
    <sheetView zoomScalePageLayoutView="0" workbookViewId="0" topLeftCell="A1">
      <selection activeCell="I56" sqref="I56"/>
    </sheetView>
  </sheetViews>
  <sheetFormatPr defaultColWidth="11.421875" defaultRowHeight="15"/>
  <cols>
    <col min="2" max="2" width="23.7109375" style="0" customWidth="1"/>
    <col min="5" max="5" width="46.57421875" style="0" customWidth="1"/>
    <col min="7" max="7" width="3.00390625" style="0" bestFit="1" customWidth="1"/>
    <col min="8" max="8" width="3.00390625" style="0" customWidth="1"/>
    <col min="29" max="29" width="46.57421875" style="0" customWidth="1"/>
  </cols>
  <sheetData>
    <row r="5" ht="15.75" thickBot="1"/>
    <row r="6" spans="4:49" ht="15" customHeight="1">
      <c r="D6" s="67" t="s">
        <v>74</v>
      </c>
      <c r="E6" s="68" t="s">
        <v>39</v>
      </c>
      <c r="G6" s="71">
        <v>1</v>
      </c>
      <c r="H6" s="35"/>
      <c r="I6" s="101" t="s">
        <v>41</v>
      </c>
      <c r="J6" s="65"/>
      <c r="K6" s="65"/>
      <c r="L6" s="65"/>
      <c r="M6" s="65"/>
      <c r="N6" s="65"/>
      <c r="O6" s="65"/>
      <c r="P6" s="65"/>
      <c r="Q6" s="65"/>
      <c r="R6" s="65"/>
      <c r="S6" s="65"/>
      <c r="T6" s="65"/>
      <c r="U6" s="65"/>
      <c r="V6" s="65"/>
      <c r="W6" s="65"/>
      <c r="X6" s="65"/>
      <c r="Y6" s="65"/>
      <c r="Z6" s="65"/>
      <c r="AA6" s="65"/>
      <c r="AB6" s="65"/>
      <c r="AC6" s="69" t="s">
        <v>118</v>
      </c>
      <c r="AD6" s="101" t="s">
        <v>150</v>
      </c>
      <c r="AE6" s="65"/>
      <c r="AF6" s="65"/>
      <c r="AG6" s="65"/>
      <c r="AH6" s="65"/>
      <c r="AI6" s="65"/>
      <c r="AJ6" s="65"/>
      <c r="AK6" s="65"/>
      <c r="AL6" s="65"/>
      <c r="AM6" s="65"/>
      <c r="AN6" s="65"/>
      <c r="AO6" s="65"/>
      <c r="AP6" s="65"/>
      <c r="AQ6" s="65"/>
      <c r="AR6" s="65"/>
      <c r="AS6" s="65"/>
      <c r="AT6" s="65"/>
      <c r="AU6" s="65"/>
      <c r="AV6" s="65"/>
      <c r="AW6" s="65"/>
    </row>
    <row r="7" spans="4:49" ht="15" customHeight="1">
      <c r="D7" s="62"/>
      <c r="E7" s="69" t="s">
        <v>16</v>
      </c>
      <c r="G7" s="72">
        <v>2</v>
      </c>
      <c r="H7" s="35"/>
      <c r="I7" s="101" t="s">
        <v>42</v>
      </c>
      <c r="J7" s="65"/>
      <c r="K7" s="65"/>
      <c r="L7" s="65"/>
      <c r="M7" s="65"/>
      <c r="N7" s="65"/>
      <c r="O7" s="65"/>
      <c r="P7" s="65"/>
      <c r="Q7" s="65"/>
      <c r="R7" s="65"/>
      <c r="S7" s="65"/>
      <c r="T7" s="65"/>
      <c r="U7" s="65"/>
      <c r="V7" s="65"/>
      <c r="W7" s="65"/>
      <c r="X7" s="65"/>
      <c r="Y7" s="65"/>
      <c r="Z7" s="65"/>
      <c r="AA7" s="65"/>
      <c r="AB7" s="65"/>
      <c r="AC7" s="69" t="s">
        <v>119</v>
      </c>
      <c r="AD7" s="101" t="s">
        <v>151</v>
      </c>
      <c r="AE7" s="65"/>
      <c r="AF7" s="65"/>
      <c r="AG7" s="65"/>
      <c r="AH7" s="65"/>
      <c r="AI7" s="65"/>
      <c r="AJ7" s="65"/>
      <c r="AK7" s="65"/>
      <c r="AL7" s="65"/>
      <c r="AM7" s="65"/>
      <c r="AN7" s="65"/>
      <c r="AO7" s="65"/>
      <c r="AP7" s="65"/>
      <c r="AQ7" s="65"/>
      <c r="AR7" s="65"/>
      <c r="AS7" s="65"/>
      <c r="AT7" s="65"/>
      <c r="AU7" s="65"/>
      <c r="AV7" s="65"/>
      <c r="AW7" s="65"/>
    </row>
    <row r="8" spans="4:49" ht="15" customHeight="1">
      <c r="D8" s="62"/>
      <c r="E8" s="69" t="s">
        <v>18</v>
      </c>
      <c r="G8" s="72">
        <v>3</v>
      </c>
      <c r="H8" s="35"/>
      <c r="I8" s="101" t="s">
        <v>75</v>
      </c>
      <c r="J8" s="65"/>
      <c r="K8" s="65"/>
      <c r="L8" s="65"/>
      <c r="M8" s="65"/>
      <c r="N8" s="65"/>
      <c r="O8" s="65"/>
      <c r="P8" s="65"/>
      <c r="Q8" s="65"/>
      <c r="R8" s="65"/>
      <c r="S8" s="65"/>
      <c r="T8" s="65"/>
      <c r="U8" s="65"/>
      <c r="V8" s="65"/>
      <c r="W8" s="65"/>
      <c r="X8" s="65"/>
      <c r="Y8" s="65"/>
      <c r="Z8" s="65"/>
      <c r="AA8" s="65"/>
      <c r="AB8" s="65"/>
      <c r="AC8" s="69" t="s">
        <v>120</v>
      </c>
      <c r="AD8" s="101" t="s">
        <v>152</v>
      </c>
      <c r="AE8" s="65"/>
      <c r="AF8" s="65"/>
      <c r="AG8" s="65"/>
      <c r="AH8" s="65"/>
      <c r="AI8" s="65"/>
      <c r="AJ8" s="65"/>
      <c r="AK8" s="65"/>
      <c r="AL8" s="65"/>
      <c r="AM8" s="65"/>
      <c r="AN8" s="65"/>
      <c r="AO8" s="65"/>
      <c r="AP8" s="65"/>
      <c r="AQ8" s="65"/>
      <c r="AR8" s="65"/>
      <c r="AS8" s="65"/>
      <c r="AT8" s="65"/>
      <c r="AU8" s="65"/>
      <c r="AV8" s="65"/>
      <c r="AW8" s="65"/>
    </row>
    <row r="9" spans="4:49" ht="15" customHeight="1">
      <c r="D9" s="62"/>
      <c r="E9" s="69" t="s">
        <v>19</v>
      </c>
      <c r="G9" s="72">
        <v>4</v>
      </c>
      <c r="H9" s="35"/>
      <c r="I9" s="101" t="s">
        <v>43</v>
      </c>
      <c r="J9" s="65"/>
      <c r="K9" s="65"/>
      <c r="L9" s="65"/>
      <c r="M9" s="65"/>
      <c r="N9" s="65"/>
      <c r="O9" s="65"/>
      <c r="P9" s="65"/>
      <c r="Q9" s="65"/>
      <c r="R9" s="65"/>
      <c r="S9" s="65"/>
      <c r="T9" s="65"/>
      <c r="U9" s="65"/>
      <c r="V9" s="65"/>
      <c r="W9" s="65"/>
      <c r="X9" s="65"/>
      <c r="Y9" s="65"/>
      <c r="Z9" s="65"/>
      <c r="AA9" s="65"/>
      <c r="AB9" s="65"/>
      <c r="AC9" s="69" t="s">
        <v>121</v>
      </c>
      <c r="AD9" s="101" t="s">
        <v>153</v>
      </c>
      <c r="AE9" s="65"/>
      <c r="AF9" s="65"/>
      <c r="AG9" s="65"/>
      <c r="AH9" s="65"/>
      <c r="AI9" s="65"/>
      <c r="AJ9" s="65"/>
      <c r="AK9" s="65"/>
      <c r="AL9" s="65"/>
      <c r="AM9" s="65"/>
      <c r="AN9" s="65"/>
      <c r="AO9" s="65"/>
      <c r="AP9" s="65"/>
      <c r="AQ9" s="65"/>
      <c r="AR9" s="65"/>
      <c r="AS9" s="65"/>
      <c r="AT9" s="65"/>
      <c r="AU9" s="65"/>
      <c r="AV9" s="65"/>
      <c r="AW9" s="65"/>
    </row>
    <row r="10" spans="4:49" ht="15" customHeight="1">
      <c r="D10" s="62"/>
      <c r="E10" s="69" t="s">
        <v>20</v>
      </c>
      <c r="G10" s="72">
        <v>5</v>
      </c>
      <c r="H10" s="35"/>
      <c r="I10" s="101" t="s">
        <v>44</v>
      </c>
      <c r="J10" s="65"/>
      <c r="K10" s="65"/>
      <c r="L10" s="65"/>
      <c r="M10" s="65"/>
      <c r="N10" s="65"/>
      <c r="O10" s="65"/>
      <c r="P10" s="65"/>
      <c r="Q10" s="65"/>
      <c r="R10" s="65"/>
      <c r="S10" s="65"/>
      <c r="T10" s="65"/>
      <c r="U10" s="65"/>
      <c r="V10" s="65"/>
      <c r="W10" s="65"/>
      <c r="X10" s="65"/>
      <c r="Y10" s="65"/>
      <c r="Z10" s="65"/>
      <c r="AA10" s="65"/>
      <c r="AB10" s="65"/>
      <c r="AC10" s="69" t="s">
        <v>122</v>
      </c>
      <c r="AD10" s="101" t="s">
        <v>154</v>
      </c>
      <c r="AE10" s="65"/>
      <c r="AF10" s="65"/>
      <c r="AG10" s="65"/>
      <c r="AH10" s="65"/>
      <c r="AI10" s="65"/>
      <c r="AJ10" s="65"/>
      <c r="AK10" s="65"/>
      <c r="AL10" s="65"/>
      <c r="AM10" s="65"/>
      <c r="AN10" s="65"/>
      <c r="AO10" s="65"/>
      <c r="AP10" s="65"/>
      <c r="AQ10" s="65"/>
      <c r="AR10" s="65"/>
      <c r="AS10" s="65"/>
      <c r="AT10" s="65"/>
      <c r="AU10" s="65"/>
      <c r="AV10" s="65"/>
      <c r="AW10" s="65"/>
    </row>
    <row r="11" spans="4:49" ht="15" customHeight="1">
      <c r="D11" s="62"/>
      <c r="E11" s="69" t="s">
        <v>21</v>
      </c>
      <c r="G11" s="72">
        <v>6</v>
      </c>
      <c r="H11" s="35"/>
      <c r="I11" s="101" t="s">
        <v>45</v>
      </c>
      <c r="J11" s="65"/>
      <c r="K11" s="65"/>
      <c r="L11" s="65"/>
      <c r="M11" s="65"/>
      <c r="N11" s="65"/>
      <c r="O11" s="65"/>
      <c r="P11" s="65"/>
      <c r="Q11" s="65"/>
      <c r="R11" s="65"/>
      <c r="S11" s="65"/>
      <c r="T11" s="65"/>
      <c r="U11" s="65"/>
      <c r="V11" s="65"/>
      <c r="W11" s="65"/>
      <c r="X11" s="65"/>
      <c r="Y11" s="65"/>
      <c r="Z11" s="65"/>
      <c r="AA11" s="65"/>
      <c r="AB11" s="65"/>
      <c r="AC11" s="69" t="s">
        <v>123</v>
      </c>
      <c r="AD11" s="101" t="s">
        <v>155</v>
      </c>
      <c r="AE11" s="65"/>
      <c r="AF11" s="65"/>
      <c r="AG11" s="65"/>
      <c r="AH11" s="65"/>
      <c r="AI11" s="65"/>
      <c r="AJ11" s="65"/>
      <c r="AK11" s="65"/>
      <c r="AL11" s="65"/>
      <c r="AM11" s="65"/>
      <c r="AN11" s="65"/>
      <c r="AO11" s="65"/>
      <c r="AP11" s="65"/>
      <c r="AQ11" s="65"/>
      <c r="AR11" s="65"/>
      <c r="AS11" s="65"/>
      <c r="AT11" s="65"/>
      <c r="AU11" s="65"/>
      <c r="AV11" s="65"/>
      <c r="AW11" s="65"/>
    </row>
    <row r="12" spans="4:49" ht="15" customHeight="1">
      <c r="D12" s="62"/>
      <c r="E12" s="69" t="s">
        <v>22</v>
      </c>
      <c r="G12" s="72">
        <v>7</v>
      </c>
      <c r="H12" s="35"/>
      <c r="I12" s="101" t="s">
        <v>46</v>
      </c>
      <c r="J12" s="65"/>
      <c r="K12" s="65"/>
      <c r="L12" s="65"/>
      <c r="M12" s="65"/>
      <c r="N12" s="65"/>
      <c r="O12" s="65"/>
      <c r="P12" s="65"/>
      <c r="Q12" s="65"/>
      <c r="R12" s="65"/>
      <c r="S12" s="65"/>
      <c r="T12" s="65"/>
      <c r="U12" s="65"/>
      <c r="V12" s="65"/>
      <c r="W12" s="65"/>
      <c r="X12" s="65"/>
      <c r="Y12" s="65"/>
      <c r="Z12" s="65"/>
      <c r="AA12" s="65"/>
      <c r="AB12" s="65"/>
      <c r="AC12" s="69" t="s">
        <v>124</v>
      </c>
      <c r="AD12" s="101" t="s">
        <v>156</v>
      </c>
      <c r="AE12" s="65"/>
      <c r="AF12" s="65"/>
      <c r="AG12" s="65"/>
      <c r="AH12" s="65"/>
      <c r="AI12" s="65"/>
      <c r="AJ12" s="65"/>
      <c r="AK12" s="65"/>
      <c r="AL12" s="65"/>
      <c r="AM12" s="65"/>
      <c r="AN12" s="65"/>
      <c r="AO12" s="65"/>
      <c r="AP12" s="65"/>
      <c r="AQ12" s="65"/>
      <c r="AR12" s="65"/>
      <c r="AS12" s="65"/>
      <c r="AT12" s="65"/>
      <c r="AU12" s="65"/>
      <c r="AV12" s="65"/>
      <c r="AW12" s="65"/>
    </row>
    <row r="13" spans="4:49" ht="15" customHeight="1">
      <c r="D13" s="62"/>
      <c r="E13" s="69" t="s">
        <v>23</v>
      </c>
      <c r="G13" s="72">
        <v>8</v>
      </c>
      <c r="H13" s="35"/>
      <c r="I13" s="101" t="s">
        <v>47</v>
      </c>
      <c r="J13" s="65"/>
      <c r="K13" s="65"/>
      <c r="L13" s="65"/>
      <c r="M13" s="65"/>
      <c r="N13" s="65"/>
      <c r="O13" s="65"/>
      <c r="P13" s="65"/>
      <c r="Q13" s="65"/>
      <c r="R13" s="65"/>
      <c r="S13" s="65"/>
      <c r="T13" s="65"/>
      <c r="U13" s="65"/>
      <c r="V13" s="65"/>
      <c r="W13" s="65"/>
      <c r="X13" s="65"/>
      <c r="Y13" s="65"/>
      <c r="Z13" s="65"/>
      <c r="AA13" s="65"/>
      <c r="AB13" s="65"/>
      <c r="AC13" s="69" t="s">
        <v>125</v>
      </c>
      <c r="AD13" s="101" t="s">
        <v>157</v>
      </c>
      <c r="AE13" s="65"/>
      <c r="AF13" s="65"/>
      <c r="AG13" s="65"/>
      <c r="AH13" s="65"/>
      <c r="AI13" s="65"/>
      <c r="AJ13" s="65"/>
      <c r="AK13" s="65"/>
      <c r="AL13" s="65"/>
      <c r="AM13" s="65"/>
      <c r="AN13" s="65"/>
      <c r="AO13" s="65"/>
      <c r="AP13" s="65"/>
      <c r="AQ13" s="65"/>
      <c r="AR13" s="65"/>
      <c r="AS13" s="65"/>
      <c r="AT13" s="65"/>
      <c r="AU13" s="65"/>
      <c r="AV13" s="65"/>
      <c r="AW13" s="65"/>
    </row>
    <row r="14" spans="4:49" ht="15" customHeight="1">
      <c r="D14" s="62"/>
      <c r="E14" s="69" t="s">
        <v>24</v>
      </c>
      <c r="G14" s="72">
        <v>9</v>
      </c>
      <c r="H14" s="35"/>
      <c r="I14" s="101" t="s">
        <v>48</v>
      </c>
      <c r="J14" s="65"/>
      <c r="K14" s="65"/>
      <c r="L14" s="65"/>
      <c r="M14" s="65"/>
      <c r="N14" s="65"/>
      <c r="O14" s="65"/>
      <c r="P14" s="65"/>
      <c r="Q14" s="65"/>
      <c r="R14" s="65"/>
      <c r="S14" s="65"/>
      <c r="T14" s="65"/>
      <c r="U14" s="65"/>
      <c r="V14" s="65"/>
      <c r="W14" s="65"/>
      <c r="X14" s="65"/>
      <c r="Y14" s="65"/>
      <c r="Z14" s="65"/>
      <c r="AA14" s="65"/>
      <c r="AB14" s="65"/>
      <c r="AC14" s="69" t="s">
        <v>126</v>
      </c>
      <c r="AD14" s="101" t="s">
        <v>158</v>
      </c>
      <c r="AE14" s="65"/>
      <c r="AF14" s="65"/>
      <c r="AG14" s="65"/>
      <c r="AH14" s="65"/>
      <c r="AI14" s="65"/>
      <c r="AJ14" s="65"/>
      <c r="AK14" s="65"/>
      <c r="AL14" s="65"/>
      <c r="AM14" s="65"/>
      <c r="AN14" s="65"/>
      <c r="AO14" s="65"/>
      <c r="AP14" s="65"/>
      <c r="AQ14" s="65"/>
      <c r="AR14" s="65"/>
      <c r="AS14" s="65"/>
      <c r="AT14" s="65"/>
      <c r="AU14" s="65"/>
      <c r="AV14" s="65"/>
      <c r="AW14" s="65"/>
    </row>
    <row r="15" spans="4:49" ht="15" customHeight="1">
      <c r="D15" s="62"/>
      <c r="E15" s="69" t="s">
        <v>25</v>
      </c>
      <c r="G15" s="72">
        <v>10</v>
      </c>
      <c r="H15" s="35"/>
      <c r="I15" s="101" t="s">
        <v>76</v>
      </c>
      <c r="J15" s="65"/>
      <c r="K15" s="65"/>
      <c r="L15" s="65"/>
      <c r="M15" s="65"/>
      <c r="N15" s="65"/>
      <c r="O15" s="65"/>
      <c r="P15" s="65"/>
      <c r="Q15" s="65"/>
      <c r="R15" s="65"/>
      <c r="S15" s="65"/>
      <c r="T15" s="65"/>
      <c r="U15" s="65"/>
      <c r="V15" s="65"/>
      <c r="W15" s="65"/>
      <c r="X15" s="65"/>
      <c r="Y15" s="65"/>
      <c r="Z15" s="65"/>
      <c r="AA15" s="65"/>
      <c r="AB15" s="65"/>
      <c r="AC15" s="69" t="s">
        <v>127</v>
      </c>
      <c r="AD15" s="101" t="s">
        <v>159</v>
      </c>
      <c r="AE15" s="65"/>
      <c r="AF15" s="65"/>
      <c r="AG15" s="65"/>
      <c r="AH15" s="65"/>
      <c r="AI15" s="65"/>
      <c r="AJ15" s="65"/>
      <c r="AK15" s="65"/>
      <c r="AL15" s="65"/>
      <c r="AM15" s="65"/>
      <c r="AN15" s="65"/>
      <c r="AO15" s="65"/>
      <c r="AP15" s="65"/>
      <c r="AQ15" s="65"/>
      <c r="AR15" s="65"/>
      <c r="AS15" s="65"/>
      <c r="AT15" s="65"/>
      <c r="AU15" s="65"/>
      <c r="AV15" s="65"/>
      <c r="AW15" s="65"/>
    </row>
    <row r="16" spans="4:49" ht="15" customHeight="1">
      <c r="D16" s="62"/>
      <c r="E16" s="69" t="s">
        <v>26</v>
      </c>
      <c r="G16" s="72">
        <v>11</v>
      </c>
      <c r="H16" s="35"/>
      <c r="I16" s="101" t="s">
        <v>40</v>
      </c>
      <c r="J16" s="65"/>
      <c r="K16" s="65"/>
      <c r="L16" s="65"/>
      <c r="M16" s="65"/>
      <c r="N16" s="65"/>
      <c r="O16" s="65"/>
      <c r="P16" s="65"/>
      <c r="Q16" s="65"/>
      <c r="R16" s="65"/>
      <c r="S16" s="65"/>
      <c r="T16" s="65"/>
      <c r="U16" s="65"/>
      <c r="V16" s="65"/>
      <c r="W16" s="65"/>
      <c r="X16" s="65"/>
      <c r="Y16" s="65"/>
      <c r="Z16" s="65"/>
      <c r="AA16" s="65"/>
      <c r="AB16" s="65"/>
      <c r="AC16" s="69" t="s">
        <v>128</v>
      </c>
      <c r="AD16" s="101" t="s">
        <v>160</v>
      </c>
      <c r="AE16" s="65"/>
      <c r="AF16" s="65"/>
      <c r="AG16" s="65"/>
      <c r="AH16" s="65"/>
      <c r="AI16" s="65"/>
      <c r="AJ16" s="65"/>
      <c r="AK16" s="65"/>
      <c r="AL16" s="65"/>
      <c r="AM16" s="65"/>
      <c r="AN16" s="65"/>
      <c r="AO16" s="65"/>
      <c r="AP16" s="65"/>
      <c r="AQ16" s="65"/>
      <c r="AR16" s="65"/>
      <c r="AS16" s="65"/>
      <c r="AT16" s="65"/>
      <c r="AU16" s="65"/>
      <c r="AV16" s="65"/>
      <c r="AW16" s="65"/>
    </row>
    <row r="17" spans="4:49" ht="15" customHeight="1">
      <c r="D17" s="62"/>
      <c r="E17" s="69" t="s">
        <v>27</v>
      </c>
      <c r="G17" s="72">
        <v>12</v>
      </c>
      <c r="H17" s="35"/>
      <c r="I17" s="101" t="s">
        <v>77</v>
      </c>
      <c r="J17" s="65"/>
      <c r="K17" s="65"/>
      <c r="L17" s="65"/>
      <c r="M17" s="65"/>
      <c r="N17" s="65"/>
      <c r="O17" s="65"/>
      <c r="P17" s="65"/>
      <c r="Q17" s="65"/>
      <c r="R17" s="65"/>
      <c r="S17" s="65"/>
      <c r="T17" s="65"/>
      <c r="U17" s="65"/>
      <c r="V17" s="65"/>
      <c r="W17" s="65"/>
      <c r="X17" s="65"/>
      <c r="Y17" s="65"/>
      <c r="Z17" s="65"/>
      <c r="AA17" s="65"/>
      <c r="AB17" s="65"/>
      <c r="AC17" s="69" t="s">
        <v>129</v>
      </c>
      <c r="AD17" s="101" t="s">
        <v>161</v>
      </c>
      <c r="AE17" s="65"/>
      <c r="AF17" s="65"/>
      <c r="AG17" s="65"/>
      <c r="AH17" s="65"/>
      <c r="AI17" s="65"/>
      <c r="AJ17" s="65"/>
      <c r="AK17" s="65"/>
      <c r="AL17" s="65"/>
      <c r="AM17" s="65"/>
      <c r="AN17" s="65"/>
      <c r="AO17" s="65"/>
      <c r="AP17" s="65"/>
      <c r="AQ17" s="65"/>
      <c r="AR17" s="65"/>
      <c r="AS17" s="65"/>
      <c r="AT17" s="65"/>
      <c r="AU17" s="65"/>
      <c r="AV17" s="65"/>
      <c r="AW17" s="65"/>
    </row>
    <row r="18" spans="4:49" ht="15" customHeight="1">
      <c r="D18" s="62"/>
      <c r="E18" s="69" t="s">
        <v>28</v>
      </c>
      <c r="G18" s="72">
        <v>13</v>
      </c>
      <c r="H18" s="35"/>
      <c r="I18" s="101" t="s">
        <v>49</v>
      </c>
      <c r="J18" s="65"/>
      <c r="K18" s="65"/>
      <c r="L18" s="65"/>
      <c r="M18" s="65"/>
      <c r="N18" s="65"/>
      <c r="O18" s="65"/>
      <c r="P18" s="65"/>
      <c r="Q18" s="65"/>
      <c r="R18" s="65"/>
      <c r="S18" s="65"/>
      <c r="T18" s="65"/>
      <c r="U18" s="65"/>
      <c r="V18" s="65"/>
      <c r="W18" s="65"/>
      <c r="X18" s="65"/>
      <c r="Y18" s="65"/>
      <c r="Z18" s="65"/>
      <c r="AA18" s="65"/>
      <c r="AB18" s="65"/>
      <c r="AC18" s="69" t="s">
        <v>130</v>
      </c>
      <c r="AD18" s="101" t="s">
        <v>162</v>
      </c>
      <c r="AE18" s="65"/>
      <c r="AF18" s="65"/>
      <c r="AG18" s="65"/>
      <c r="AH18" s="65"/>
      <c r="AI18" s="65"/>
      <c r="AJ18" s="65"/>
      <c r="AK18" s="65"/>
      <c r="AL18" s="65"/>
      <c r="AM18" s="65"/>
      <c r="AN18" s="65"/>
      <c r="AO18" s="65"/>
      <c r="AP18" s="65"/>
      <c r="AQ18" s="65"/>
      <c r="AR18" s="65"/>
      <c r="AS18" s="65"/>
      <c r="AT18" s="65"/>
      <c r="AU18" s="65"/>
      <c r="AV18" s="65"/>
      <c r="AW18" s="65"/>
    </row>
    <row r="19" spans="4:49" ht="15.75" customHeight="1" thickBot="1">
      <c r="D19" s="63"/>
      <c r="E19" s="70" t="s">
        <v>29</v>
      </c>
      <c r="G19" s="73">
        <v>14</v>
      </c>
      <c r="H19" s="35"/>
      <c r="I19" s="101" t="s">
        <v>50</v>
      </c>
      <c r="J19" s="65"/>
      <c r="K19" s="65"/>
      <c r="L19" s="65"/>
      <c r="M19" s="65"/>
      <c r="N19" s="65"/>
      <c r="O19" s="65"/>
      <c r="P19" s="65"/>
      <c r="Q19" s="65"/>
      <c r="R19" s="65"/>
      <c r="S19" s="65"/>
      <c r="T19" s="65"/>
      <c r="U19" s="65"/>
      <c r="V19" s="65"/>
      <c r="W19" s="65"/>
      <c r="X19" s="65"/>
      <c r="Y19" s="65"/>
      <c r="Z19" s="65"/>
      <c r="AA19" s="65"/>
      <c r="AB19" s="65"/>
      <c r="AC19" s="69" t="s">
        <v>131</v>
      </c>
      <c r="AD19" s="101" t="s">
        <v>163</v>
      </c>
      <c r="AE19" s="65"/>
      <c r="AF19" s="65"/>
      <c r="AG19" s="65"/>
      <c r="AH19" s="65"/>
      <c r="AI19" s="65"/>
      <c r="AJ19" s="65"/>
      <c r="AK19" s="65"/>
      <c r="AL19" s="65"/>
      <c r="AM19" s="65"/>
      <c r="AN19" s="65"/>
      <c r="AO19" s="65"/>
      <c r="AP19" s="65"/>
      <c r="AQ19" s="65"/>
      <c r="AR19" s="65"/>
      <c r="AS19" s="65"/>
      <c r="AT19" s="65"/>
      <c r="AU19" s="65"/>
      <c r="AV19" s="65"/>
      <c r="AW19" s="65"/>
    </row>
    <row r="20" spans="9:30" ht="15.75" thickBot="1">
      <c r="I20" s="102"/>
      <c r="AD20" s="102"/>
    </row>
    <row r="21" spans="4:30" ht="15" customHeight="1">
      <c r="D21" s="67" t="s">
        <v>73</v>
      </c>
      <c r="E21" s="74" t="s">
        <v>32</v>
      </c>
      <c r="G21" s="71">
        <v>1</v>
      </c>
      <c r="H21" s="35"/>
      <c r="I21" s="101" t="s">
        <v>51</v>
      </c>
      <c r="J21" s="65"/>
      <c r="K21" s="65"/>
      <c r="L21" s="65"/>
      <c r="M21" s="65"/>
      <c r="N21" s="65"/>
      <c r="O21" s="65"/>
      <c r="P21" s="65"/>
      <c r="Q21" s="65"/>
      <c r="R21" s="65"/>
      <c r="S21" s="65"/>
      <c r="T21" s="65"/>
      <c r="U21" s="65"/>
      <c r="V21" s="65"/>
      <c r="W21" s="65"/>
      <c r="X21" s="65"/>
      <c r="Y21" s="65"/>
      <c r="Z21" s="65"/>
      <c r="AA21" s="65"/>
      <c r="AB21" s="64"/>
      <c r="AC21" s="74" t="s">
        <v>132</v>
      </c>
      <c r="AD21" s="101" t="s">
        <v>164</v>
      </c>
    </row>
    <row r="22" spans="4:30" ht="15" customHeight="1">
      <c r="D22" s="62"/>
      <c r="E22" s="75" t="s">
        <v>16</v>
      </c>
      <c r="G22" s="72">
        <v>2</v>
      </c>
      <c r="H22" s="35"/>
      <c r="I22" s="103" t="s">
        <v>52</v>
      </c>
      <c r="J22" s="66"/>
      <c r="K22" s="66"/>
      <c r="L22" s="66"/>
      <c r="M22" s="66"/>
      <c r="N22" s="66"/>
      <c r="O22" s="66"/>
      <c r="P22" s="66"/>
      <c r="Q22" s="66"/>
      <c r="R22" s="66"/>
      <c r="S22" s="66"/>
      <c r="T22" s="66"/>
      <c r="U22" s="66"/>
      <c r="V22" s="66"/>
      <c r="W22" s="66"/>
      <c r="X22" s="66"/>
      <c r="Y22" s="66"/>
      <c r="Z22" s="66"/>
      <c r="AA22" s="66"/>
      <c r="AB22" s="64"/>
      <c r="AC22" s="75" t="s">
        <v>119</v>
      </c>
      <c r="AD22" s="101" t="s">
        <v>165</v>
      </c>
    </row>
    <row r="23" spans="4:30" ht="15" customHeight="1">
      <c r="D23" s="62"/>
      <c r="E23" s="75" t="s">
        <v>18</v>
      </c>
      <c r="G23" s="72">
        <v>3</v>
      </c>
      <c r="H23" s="35"/>
      <c r="I23" s="101" t="s">
        <v>53</v>
      </c>
      <c r="J23" s="66"/>
      <c r="K23" s="66"/>
      <c r="L23" s="66"/>
      <c r="M23" s="66"/>
      <c r="N23" s="66"/>
      <c r="O23" s="66"/>
      <c r="P23" s="66"/>
      <c r="Q23" s="66"/>
      <c r="R23" s="66"/>
      <c r="S23" s="66"/>
      <c r="T23" s="66"/>
      <c r="U23" s="66"/>
      <c r="V23" s="66"/>
      <c r="W23" s="66"/>
      <c r="X23" s="66"/>
      <c r="Y23" s="66"/>
      <c r="Z23" s="66"/>
      <c r="AA23" s="66"/>
      <c r="AB23" s="64"/>
      <c r="AC23" s="75" t="s">
        <v>120</v>
      </c>
      <c r="AD23" s="101" t="s">
        <v>166</v>
      </c>
    </row>
    <row r="24" spans="4:30" ht="15" customHeight="1">
      <c r="D24" s="62"/>
      <c r="E24" s="75" t="s">
        <v>33</v>
      </c>
      <c r="G24" s="72">
        <v>4</v>
      </c>
      <c r="H24" s="35"/>
      <c r="I24" s="101" t="s">
        <v>54</v>
      </c>
      <c r="J24" s="66"/>
      <c r="K24" s="66"/>
      <c r="L24" s="66"/>
      <c r="M24" s="66"/>
      <c r="N24" s="66"/>
      <c r="O24" s="66"/>
      <c r="P24" s="66"/>
      <c r="Q24" s="66"/>
      <c r="R24" s="66"/>
      <c r="S24" s="66"/>
      <c r="T24" s="66"/>
      <c r="U24" s="66"/>
      <c r="V24" s="66"/>
      <c r="W24" s="66"/>
      <c r="X24" s="66"/>
      <c r="Y24" s="66"/>
      <c r="Z24" s="66"/>
      <c r="AA24" s="66"/>
      <c r="AB24" s="64"/>
      <c r="AC24" s="75" t="s">
        <v>127</v>
      </c>
      <c r="AD24" s="101" t="s">
        <v>167</v>
      </c>
    </row>
    <row r="25" spans="4:30" ht="15" customHeight="1">
      <c r="D25" s="62"/>
      <c r="E25" s="75" t="s">
        <v>34</v>
      </c>
      <c r="G25" s="72">
        <v>5</v>
      </c>
      <c r="H25" s="35"/>
      <c r="I25" s="101" t="s">
        <v>55</v>
      </c>
      <c r="J25" s="66"/>
      <c r="K25" s="66"/>
      <c r="L25" s="66"/>
      <c r="M25" s="66"/>
      <c r="N25" s="66"/>
      <c r="O25" s="66"/>
      <c r="P25" s="66"/>
      <c r="Q25" s="66"/>
      <c r="R25" s="66"/>
      <c r="S25" s="66"/>
      <c r="T25" s="66"/>
      <c r="U25" s="66"/>
      <c r="V25" s="66"/>
      <c r="W25" s="66"/>
      <c r="X25" s="66"/>
      <c r="Y25" s="66"/>
      <c r="Z25" s="66"/>
      <c r="AA25" s="66"/>
      <c r="AB25" s="64"/>
      <c r="AC25" s="75" t="s">
        <v>133</v>
      </c>
      <c r="AD25" s="101" t="s">
        <v>168</v>
      </c>
    </row>
    <row r="26" spans="4:30" ht="15" customHeight="1">
      <c r="D26" s="62"/>
      <c r="E26" s="75" t="s">
        <v>35</v>
      </c>
      <c r="G26" s="72">
        <v>6</v>
      </c>
      <c r="H26" s="35"/>
      <c r="I26" s="101" t="s">
        <v>56</v>
      </c>
      <c r="J26" s="66"/>
      <c r="K26" s="66"/>
      <c r="L26" s="66"/>
      <c r="M26" s="66"/>
      <c r="N26" s="66"/>
      <c r="O26" s="66"/>
      <c r="P26" s="66"/>
      <c r="Q26" s="66"/>
      <c r="R26" s="66"/>
      <c r="S26" s="66"/>
      <c r="T26" s="66"/>
      <c r="U26" s="66"/>
      <c r="V26" s="66"/>
      <c r="W26" s="66"/>
      <c r="X26" s="66"/>
      <c r="Y26" s="66"/>
      <c r="Z26" s="66"/>
      <c r="AA26" s="66"/>
      <c r="AB26" s="64"/>
      <c r="AC26" s="75" t="s">
        <v>122</v>
      </c>
      <c r="AD26" s="101" t="s">
        <v>169</v>
      </c>
    </row>
    <row r="27" spans="4:30" ht="15" customHeight="1">
      <c r="D27" s="62"/>
      <c r="E27" s="75" t="s">
        <v>36</v>
      </c>
      <c r="G27" s="72">
        <v>7</v>
      </c>
      <c r="H27" s="35"/>
      <c r="I27" s="101" t="s">
        <v>57</v>
      </c>
      <c r="J27" s="66"/>
      <c r="K27" s="66"/>
      <c r="L27" s="66"/>
      <c r="M27" s="66"/>
      <c r="N27" s="66"/>
      <c r="O27" s="66"/>
      <c r="P27" s="66"/>
      <c r="Q27" s="66"/>
      <c r="R27" s="66"/>
      <c r="S27" s="66"/>
      <c r="T27" s="66"/>
      <c r="U27" s="66"/>
      <c r="V27" s="66"/>
      <c r="W27" s="66"/>
      <c r="X27" s="66"/>
      <c r="Y27" s="66"/>
      <c r="Z27" s="66"/>
      <c r="AA27" s="66"/>
      <c r="AB27" s="64"/>
      <c r="AC27" s="75" t="s">
        <v>123</v>
      </c>
      <c r="AD27" s="101" t="s">
        <v>170</v>
      </c>
    </row>
    <row r="28" spans="4:30" ht="15" customHeight="1">
      <c r="D28" s="62"/>
      <c r="E28" s="75" t="s">
        <v>37</v>
      </c>
      <c r="G28" s="72">
        <v>8</v>
      </c>
      <c r="H28" s="35"/>
      <c r="I28" s="101" t="s">
        <v>58</v>
      </c>
      <c r="J28" s="66"/>
      <c r="K28" s="66"/>
      <c r="L28" s="66"/>
      <c r="M28" s="66"/>
      <c r="N28" s="66"/>
      <c r="O28" s="66"/>
      <c r="P28" s="66"/>
      <c r="Q28" s="66"/>
      <c r="R28" s="66"/>
      <c r="S28" s="66"/>
      <c r="T28" s="66"/>
      <c r="U28" s="66"/>
      <c r="V28" s="66"/>
      <c r="W28" s="66"/>
      <c r="X28" s="66"/>
      <c r="Y28" s="66"/>
      <c r="Z28" s="66"/>
      <c r="AA28" s="66"/>
      <c r="AB28" s="64"/>
      <c r="AC28" s="75" t="s">
        <v>124</v>
      </c>
      <c r="AD28" s="101" t="s">
        <v>171</v>
      </c>
    </row>
    <row r="29" spans="4:30" ht="15" customHeight="1">
      <c r="D29" s="62"/>
      <c r="E29" s="75" t="s">
        <v>100</v>
      </c>
      <c r="G29" s="72">
        <v>9</v>
      </c>
      <c r="H29" s="35"/>
      <c r="I29" s="101" t="s">
        <v>59</v>
      </c>
      <c r="J29" s="66"/>
      <c r="K29" s="66"/>
      <c r="L29" s="66"/>
      <c r="M29" s="66"/>
      <c r="N29" s="66"/>
      <c r="O29" s="66"/>
      <c r="P29" s="66"/>
      <c r="Q29" s="66"/>
      <c r="R29" s="66"/>
      <c r="S29" s="66"/>
      <c r="T29" s="66"/>
      <c r="U29" s="66"/>
      <c r="V29" s="66"/>
      <c r="W29" s="66"/>
      <c r="X29" s="66"/>
      <c r="Y29" s="66"/>
      <c r="Z29" s="66"/>
      <c r="AA29" s="66"/>
      <c r="AB29" s="64"/>
      <c r="AC29" s="75" t="s">
        <v>134</v>
      </c>
      <c r="AD29" s="101" t="s">
        <v>172</v>
      </c>
    </row>
    <row r="30" spans="4:30" ht="15" customHeight="1">
      <c r="D30" s="62"/>
      <c r="E30" s="75" t="s">
        <v>38</v>
      </c>
      <c r="G30" s="72">
        <v>10</v>
      </c>
      <c r="H30" s="35"/>
      <c r="I30" s="101" t="s">
        <v>60</v>
      </c>
      <c r="J30" s="66"/>
      <c r="K30" s="66"/>
      <c r="L30" s="66"/>
      <c r="M30" s="66"/>
      <c r="N30" s="66"/>
      <c r="O30" s="66"/>
      <c r="P30" s="66"/>
      <c r="Q30" s="66"/>
      <c r="R30" s="66"/>
      <c r="S30" s="66"/>
      <c r="T30" s="66"/>
      <c r="U30" s="66"/>
      <c r="V30" s="66"/>
      <c r="W30" s="66"/>
      <c r="X30" s="66"/>
      <c r="Y30" s="66"/>
      <c r="Z30" s="66"/>
      <c r="AA30" s="66"/>
      <c r="AB30" s="64"/>
      <c r="AC30" s="75" t="s">
        <v>126</v>
      </c>
      <c r="AD30" s="101" t="s">
        <v>173</v>
      </c>
    </row>
    <row r="31" spans="4:30" ht="15" customHeight="1">
      <c r="D31" s="62"/>
      <c r="E31" s="75" t="s">
        <v>101</v>
      </c>
      <c r="G31" s="72">
        <v>11</v>
      </c>
      <c r="H31" s="35"/>
      <c r="I31" s="101" t="s">
        <v>78</v>
      </c>
      <c r="J31" s="66"/>
      <c r="K31" s="66"/>
      <c r="L31" s="66"/>
      <c r="M31" s="66"/>
      <c r="N31" s="66"/>
      <c r="O31" s="66"/>
      <c r="P31" s="66"/>
      <c r="Q31" s="66"/>
      <c r="R31" s="66"/>
      <c r="S31" s="66"/>
      <c r="T31" s="66"/>
      <c r="U31" s="66"/>
      <c r="V31" s="66"/>
      <c r="W31" s="66"/>
      <c r="X31" s="66"/>
      <c r="Y31" s="66"/>
      <c r="Z31" s="66"/>
      <c r="AA31" s="66"/>
      <c r="AB31" s="64"/>
      <c r="AC31" s="75" t="s">
        <v>135</v>
      </c>
      <c r="AD31" s="101" t="s">
        <v>174</v>
      </c>
    </row>
    <row r="32" spans="4:30" ht="15" customHeight="1">
      <c r="D32" s="62"/>
      <c r="E32" s="75" t="s">
        <v>102</v>
      </c>
      <c r="G32" s="72">
        <v>12</v>
      </c>
      <c r="H32" s="35"/>
      <c r="I32" s="101" t="s">
        <v>79</v>
      </c>
      <c r="J32" s="66"/>
      <c r="K32" s="66"/>
      <c r="L32" s="66"/>
      <c r="M32" s="66"/>
      <c r="N32" s="66"/>
      <c r="O32" s="66"/>
      <c r="P32" s="66"/>
      <c r="Q32" s="66"/>
      <c r="R32" s="66"/>
      <c r="S32" s="66"/>
      <c r="T32" s="66"/>
      <c r="U32" s="66"/>
      <c r="V32" s="66"/>
      <c r="W32" s="66"/>
      <c r="X32" s="66"/>
      <c r="Y32" s="66"/>
      <c r="Z32" s="66"/>
      <c r="AA32" s="66"/>
      <c r="AB32" s="64"/>
      <c r="AC32" s="75" t="s">
        <v>136</v>
      </c>
      <c r="AD32" s="101" t="s">
        <v>175</v>
      </c>
    </row>
    <row r="33" spans="4:30" ht="15" customHeight="1">
      <c r="D33" s="62"/>
      <c r="E33" s="75" t="s">
        <v>103</v>
      </c>
      <c r="G33" s="72">
        <v>13</v>
      </c>
      <c r="H33" s="35"/>
      <c r="I33" s="101" t="s">
        <v>61</v>
      </c>
      <c r="J33" s="66"/>
      <c r="K33" s="66"/>
      <c r="L33" s="66"/>
      <c r="M33" s="66"/>
      <c r="N33" s="66"/>
      <c r="O33" s="66"/>
      <c r="P33" s="66"/>
      <c r="Q33" s="66"/>
      <c r="R33" s="66"/>
      <c r="S33" s="66"/>
      <c r="T33" s="66"/>
      <c r="U33" s="66"/>
      <c r="V33" s="66"/>
      <c r="W33" s="66"/>
      <c r="X33" s="66"/>
      <c r="Y33" s="66"/>
      <c r="Z33" s="66"/>
      <c r="AA33" s="66"/>
      <c r="AB33" s="64"/>
      <c r="AC33" s="75" t="s">
        <v>137</v>
      </c>
      <c r="AD33" s="101" t="s">
        <v>176</v>
      </c>
    </row>
    <row r="34" spans="4:30" ht="15" customHeight="1">
      <c r="D34" s="62"/>
      <c r="E34" s="75" t="s">
        <v>104</v>
      </c>
      <c r="G34" s="72">
        <v>14</v>
      </c>
      <c r="H34" s="35"/>
      <c r="I34" s="101" t="s">
        <v>62</v>
      </c>
      <c r="J34" s="66"/>
      <c r="K34" s="66"/>
      <c r="L34" s="66"/>
      <c r="M34" s="66"/>
      <c r="N34" s="66"/>
      <c r="O34" s="66"/>
      <c r="P34" s="66"/>
      <c r="Q34" s="66"/>
      <c r="R34" s="66"/>
      <c r="S34" s="66"/>
      <c r="T34" s="66"/>
      <c r="U34" s="66"/>
      <c r="V34" s="66"/>
      <c r="W34" s="66"/>
      <c r="X34" s="66"/>
      <c r="Y34" s="66"/>
      <c r="Z34" s="66"/>
      <c r="AA34" s="66"/>
      <c r="AB34" s="64"/>
      <c r="AC34" s="75" t="s">
        <v>138</v>
      </c>
      <c r="AD34" s="101" t="s">
        <v>177</v>
      </c>
    </row>
    <row r="35" spans="4:30" ht="15" customHeight="1">
      <c r="D35" s="62"/>
      <c r="E35" s="75" t="s">
        <v>105</v>
      </c>
      <c r="G35" s="72">
        <v>15</v>
      </c>
      <c r="H35" s="35"/>
      <c r="I35" s="101" t="s">
        <v>63</v>
      </c>
      <c r="J35" s="66"/>
      <c r="K35" s="66"/>
      <c r="L35" s="66"/>
      <c r="M35" s="66"/>
      <c r="N35" s="66"/>
      <c r="O35" s="66"/>
      <c r="P35" s="66"/>
      <c r="Q35" s="66"/>
      <c r="R35" s="66"/>
      <c r="S35" s="66"/>
      <c r="T35" s="66"/>
      <c r="U35" s="66"/>
      <c r="V35" s="66"/>
      <c r="W35" s="66"/>
      <c r="X35" s="66"/>
      <c r="Y35" s="66"/>
      <c r="Z35" s="66"/>
      <c r="AA35" s="66"/>
      <c r="AB35" s="64"/>
      <c r="AC35" s="75" t="s">
        <v>139</v>
      </c>
      <c r="AD35" s="101" t="s">
        <v>178</v>
      </c>
    </row>
    <row r="36" spans="4:30" ht="15" customHeight="1">
      <c r="D36" s="62"/>
      <c r="E36" s="75" t="s">
        <v>106</v>
      </c>
      <c r="G36" s="72">
        <v>16</v>
      </c>
      <c r="H36" s="35"/>
      <c r="I36" s="101" t="s">
        <v>64</v>
      </c>
      <c r="J36" s="66"/>
      <c r="K36" s="66"/>
      <c r="L36" s="66"/>
      <c r="M36" s="66"/>
      <c r="N36" s="66"/>
      <c r="O36" s="66"/>
      <c r="P36" s="66"/>
      <c r="Q36" s="66"/>
      <c r="R36" s="66"/>
      <c r="S36" s="66"/>
      <c r="T36" s="66"/>
      <c r="U36" s="66"/>
      <c r="V36" s="66"/>
      <c r="W36" s="66"/>
      <c r="X36" s="66"/>
      <c r="Y36" s="66"/>
      <c r="Z36" s="66"/>
      <c r="AA36" s="66"/>
      <c r="AB36" s="64"/>
      <c r="AC36" s="75" t="s">
        <v>140</v>
      </c>
      <c r="AD36" s="101" t="s">
        <v>179</v>
      </c>
    </row>
    <row r="37" spans="4:30" ht="15" customHeight="1">
      <c r="D37" s="62"/>
      <c r="E37" s="75" t="s">
        <v>107</v>
      </c>
      <c r="G37" s="72">
        <v>17</v>
      </c>
      <c r="H37" s="35"/>
      <c r="I37" s="101" t="s">
        <v>65</v>
      </c>
      <c r="J37" s="66"/>
      <c r="K37" s="66"/>
      <c r="L37" s="66"/>
      <c r="M37" s="66"/>
      <c r="N37" s="66"/>
      <c r="O37" s="66"/>
      <c r="P37" s="66"/>
      <c r="Q37" s="66"/>
      <c r="R37" s="66"/>
      <c r="S37" s="66"/>
      <c r="T37" s="66"/>
      <c r="U37" s="66"/>
      <c r="V37" s="66"/>
      <c r="W37" s="66"/>
      <c r="X37" s="66"/>
      <c r="Y37" s="66"/>
      <c r="Z37" s="66"/>
      <c r="AA37" s="66"/>
      <c r="AB37" s="64"/>
      <c r="AC37" s="75" t="s">
        <v>141</v>
      </c>
      <c r="AD37" s="101" t="s">
        <v>180</v>
      </c>
    </row>
    <row r="38" spans="4:30" ht="15" customHeight="1">
      <c r="D38" s="62"/>
      <c r="E38" s="75" t="s">
        <v>108</v>
      </c>
      <c r="G38" s="72">
        <v>18</v>
      </c>
      <c r="H38" s="35"/>
      <c r="I38" s="101" t="s">
        <v>66</v>
      </c>
      <c r="J38" s="66"/>
      <c r="K38" s="66"/>
      <c r="L38" s="66"/>
      <c r="M38" s="66"/>
      <c r="N38" s="66"/>
      <c r="O38" s="66"/>
      <c r="P38" s="66"/>
      <c r="Q38" s="66"/>
      <c r="R38" s="66"/>
      <c r="S38" s="66"/>
      <c r="T38" s="66"/>
      <c r="U38" s="66"/>
      <c r="V38" s="66"/>
      <c r="W38" s="66"/>
      <c r="X38" s="66"/>
      <c r="Y38" s="66"/>
      <c r="Z38" s="66"/>
      <c r="AA38" s="66"/>
      <c r="AB38" s="64"/>
      <c r="AC38" s="75" t="s">
        <v>142</v>
      </c>
      <c r="AD38" s="101" t="s">
        <v>181</v>
      </c>
    </row>
    <row r="39" spans="4:30" ht="15" customHeight="1">
      <c r="D39" s="62"/>
      <c r="E39" s="75" t="s">
        <v>109</v>
      </c>
      <c r="G39" s="72">
        <v>19</v>
      </c>
      <c r="H39" s="35"/>
      <c r="I39" s="101" t="s">
        <v>80</v>
      </c>
      <c r="J39" s="66"/>
      <c r="K39" s="66"/>
      <c r="L39" s="66"/>
      <c r="M39" s="66"/>
      <c r="N39" s="66"/>
      <c r="O39" s="66"/>
      <c r="P39" s="66"/>
      <c r="Q39" s="66"/>
      <c r="R39" s="66"/>
      <c r="S39" s="66"/>
      <c r="T39" s="66"/>
      <c r="U39" s="66"/>
      <c r="V39" s="66"/>
      <c r="W39" s="66"/>
      <c r="X39" s="66"/>
      <c r="Y39" s="66"/>
      <c r="Z39" s="66"/>
      <c r="AA39" s="66"/>
      <c r="AB39" s="64"/>
      <c r="AC39" s="75" t="s">
        <v>143</v>
      </c>
      <c r="AD39" s="101" t="s">
        <v>182</v>
      </c>
    </row>
    <row r="40" spans="4:30" ht="15" customHeight="1">
      <c r="D40" s="62"/>
      <c r="E40" s="75" t="s">
        <v>110</v>
      </c>
      <c r="G40" s="72">
        <v>20</v>
      </c>
      <c r="H40" s="35"/>
      <c r="I40" s="101" t="s">
        <v>67</v>
      </c>
      <c r="J40" s="66"/>
      <c r="K40" s="66"/>
      <c r="L40" s="66"/>
      <c r="M40" s="66"/>
      <c r="N40" s="66"/>
      <c r="O40" s="66"/>
      <c r="P40" s="66"/>
      <c r="Q40" s="66"/>
      <c r="R40" s="66"/>
      <c r="S40" s="66"/>
      <c r="T40" s="66"/>
      <c r="U40" s="66"/>
      <c r="V40" s="66"/>
      <c r="W40" s="66"/>
      <c r="X40" s="66"/>
      <c r="Y40" s="66"/>
      <c r="Z40" s="66"/>
      <c r="AA40" s="66"/>
      <c r="AB40" s="64"/>
      <c r="AC40" s="75" t="s">
        <v>144</v>
      </c>
      <c r="AD40" s="101" t="s">
        <v>183</v>
      </c>
    </row>
    <row r="41" spans="4:30" ht="15" customHeight="1">
      <c r="D41" s="62"/>
      <c r="E41" s="75" t="s">
        <v>111</v>
      </c>
      <c r="G41" s="72">
        <v>21</v>
      </c>
      <c r="H41" s="35"/>
      <c r="I41" s="101" t="s">
        <v>68</v>
      </c>
      <c r="J41" s="66"/>
      <c r="K41" s="66"/>
      <c r="L41" s="66"/>
      <c r="M41" s="66"/>
      <c r="N41" s="66"/>
      <c r="O41" s="66"/>
      <c r="P41" s="66"/>
      <c r="Q41" s="66"/>
      <c r="R41" s="66"/>
      <c r="S41" s="66"/>
      <c r="T41" s="66"/>
      <c r="U41" s="66"/>
      <c r="V41" s="66"/>
      <c r="W41" s="66"/>
      <c r="X41" s="66"/>
      <c r="Y41" s="66"/>
      <c r="Z41" s="66"/>
      <c r="AA41" s="66"/>
      <c r="AB41" s="64"/>
      <c r="AC41" s="75" t="s">
        <v>145</v>
      </c>
      <c r="AD41" s="101" t="s">
        <v>184</v>
      </c>
    </row>
    <row r="42" spans="4:30" ht="15" customHeight="1">
      <c r="D42" s="62"/>
      <c r="E42" s="75" t="s">
        <v>112</v>
      </c>
      <c r="G42" s="72">
        <v>22</v>
      </c>
      <c r="H42" s="35"/>
      <c r="I42" s="101" t="s">
        <v>81</v>
      </c>
      <c r="J42" s="66"/>
      <c r="K42" s="66"/>
      <c r="L42" s="66"/>
      <c r="M42" s="66"/>
      <c r="N42" s="66"/>
      <c r="O42" s="66"/>
      <c r="P42" s="66"/>
      <c r="Q42" s="66"/>
      <c r="R42" s="66"/>
      <c r="S42" s="66"/>
      <c r="T42" s="66"/>
      <c r="U42" s="66"/>
      <c r="V42" s="66"/>
      <c r="W42" s="66"/>
      <c r="X42" s="66"/>
      <c r="Y42" s="66"/>
      <c r="Z42" s="66"/>
      <c r="AA42" s="66"/>
      <c r="AB42" s="64"/>
      <c r="AC42" s="75" t="s">
        <v>129</v>
      </c>
      <c r="AD42" s="101" t="s">
        <v>185</v>
      </c>
    </row>
    <row r="43" spans="4:30" ht="15" customHeight="1">
      <c r="D43" s="62"/>
      <c r="E43" s="75" t="s">
        <v>113</v>
      </c>
      <c r="G43" s="72">
        <v>23</v>
      </c>
      <c r="H43" s="35"/>
      <c r="I43" s="101" t="s">
        <v>69</v>
      </c>
      <c r="J43" s="66"/>
      <c r="K43" s="66"/>
      <c r="L43" s="66"/>
      <c r="M43" s="66"/>
      <c r="N43" s="66"/>
      <c r="O43" s="66"/>
      <c r="P43" s="66"/>
      <c r="Q43" s="66"/>
      <c r="R43" s="66"/>
      <c r="S43" s="66"/>
      <c r="T43" s="66"/>
      <c r="U43" s="66"/>
      <c r="V43" s="66"/>
      <c r="W43" s="66"/>
      <c r="X43" s="66"/>
      <c r="Y43" s="66"/>
      <c r="Z43" s="66"/>
      <c r="AA43" s="66"/>
      <c r="AB43" s="64"/>
      <c r="AC43" s="75" t="s">
        <v>146</v>
      </c>
      <c r="AD43" s="101" t="s">
        <v>186</v>
      </c>
    </row>
    <row r="44" spans="4:30" ht="15" customHeight="1">
      <c r="D44" s="62"/>
      <c r="E44" s="75" t="s">
        <v>114</v>
      </c>
      <c r="G44" s="72">
        <v>24</v>
      </c>
      <c r="H44" s="35"/>
      <c r="I44" s="101" t="s">
        <v>70</v>
      </c>
      <c r="J44" s="66"/>
      <c r="K44" s="66"/>
      <c r="L44" s="66"/>
      <c r="M44" s="66"/>
      <c r="N44" s="66"/>
      <c r="O44" s="66"/>
      <c r="P44" s="66"/>
      <c r="Q44" s="66"/>
      <c r="R44" s="66"/>
      <c r="S44" s="66"/>
      <c r="T44" s="66"/>
      <c r="U44" s="66"/>
      <c r="V44" s="66"/>
      <c r="W44" s="66"/>
      <c r="X44" s="66"/>
      <c r="Y44" s="66"/>
      <c r="Z44" s="66"/>
      <c r="AA44" s="66"/>
      <c r="AB44" s="64"/>
      <c r="AC44" s="75" t="s">
        <v>147</v>
      </c>
      <c r="AD44" s="101" t="s">
        <v>187</v>
      </c>
    </row>
    <row r="45" spans="4:30" ht="15" customHeight="1">
      <c r="D45" s="62"/>
      <c r="E45" s="75" t="s">
        <v>115</v>
      </c>
      <c r="G45" s="72">
        <v>25</v>
      </c>
      <c r="H45" s="35"/>
      <c r="I45" s="101" t="s">
        <v>82</v>
      </c>
      <c r="J45" s="66"/>
      <c r="K45" s="66"/>
      <c r="L45" s="66"/>
      <c r="M45" s="66"/>
      <c r="N45" s="66"/>
      <c r="O45" s="66"/>
      <c r="P45" s="66"/>
      <c r="Q45" s="66"/>
      <c r="R45" s="66"/>
      <c r="S45" s="66"/>
      <c r="T45" s="66"/>
      <c r="U45" s="66"/>
      <c r="V45" s="66"/>
      <c r="W45" s="66"/>
      <c r="X45" s="66"/>
      <c r="Y45" s="66"/>
      <c r="Z45" s="66"/>
      <c r="AA45" s="66"/>
      <c r="AB45" s="64"/>
      <c r="AC45" s="75" t="s">
        <v>148</v>
      </c>
      <c r="AD45" s="101" t="s">
        <v>188</v>
      </c>
    </row>
    <row r="46" spans="4:30" ht="15" customHeight="1">
      <c r="D46" s="62"/>
      <c r="E46" s="75" t="s">
        <v>116</v>
      </c>
      <c r="G46" s="72">
        <v>26</v>
      </c>
      <c r="H46" s="35"/>
      <c r="I46" s="101" t="s">
        <v>71</v>
      </c>
      <c r="J46" s="66"/>
      <c r="K46" s="66"/>
      <c r="L46" s="66"/>
      <c r="M46" s="66"/>
      <c r="N46" s="66"/>
      <c r="O46" s="66"/>
      <c r="P46" s="66"/>
      <c r="Q46" s="66"/>
      <c r="R46" s="66"/>
      <c r="S46" s="66"/>
      <c r="T46" s="66"/>
      <c r="U46" s="66"/>
      <c r="V46" s="66"/>
      <c r="W46" s="66"/>
      <c r="X46" s="66"/>
      <c r="Y46" s="66"/>
      <c r="Z46" s="66"/>
      <c r="AA46" s="66"/>
      <c r="AB46" s="64"/>
      <c r="AC46" s="75" t="s">
        <v>149</v>
      </c>
      <c r="AD46" s="101" t="s">
        <v>189</v>
      </c>
    </row>
    <row r="47" spans="4:30" ht="15.75" customHeight="1" thickBot="1">
      <c r="D47" s="63"/>
      <c r="E47" s="76" t="s">
        <v>117</v>
      </c>
      <c r="G47" s="73">
        <v>27</v>
      </c>
      <c r="H47" s="35"/>
      <c r="I47" s="101" t="s">
        <v>72</v>
      </c>
      <c r="J47" s="66"/>
      <c r="K47" s="66"/>
      <c r="L47" s="66"/>
      <c r="M47" s="66"/>
      <c r="N47" s="66"/>
      <c r="O47" s="66"/>
      <c r="P47" s="66"/>
      <c r="Q47" s="66"/>
      <c r="R47" s="66"/>
      <c r="S47" s="66"/>
      <c r="T47" s="66"/>
      <c r="U47" s="66"/>
      <c r="V47" s="66"/>
      <c r="W47" s="66"/>
      <c r="X47" s="66"/>
      <c r="Y47" s="66"/>
      <c r="Z47" s="66"/>
      <c r="AA47" s="66"/>
      <c r="AB47" s="64"/>
      <c r="AC47" s="76" t="s">
        <v>131</v>
      </c>
      <c r="AD47" s="101" t="s">
        <v>190</v>
      </c>
    </row>
    <row r="48" spans="5:30" ht="15">
      <c r="E48" s="75" t="s">
        <v>195</v>
      </c>
      <c r="G48" s="73">
        <v>28</v>
      </c>
      <c r="I48" s="101" t="s">
        <v>196</v>
      </c>
      <c r="AC48" s="75" t="s">
        <v>14</v>
      </c>
      <c r="AD48" s="101" t="s">
        <v>197</v>
      </c>
    </row>
    <row r="54" spans="26:33" ht="15">
      <c r="Z54" s="105" t="s">
        <v>74</v>
      </c>
      <c r="AB54">
        <v>1</v>
      </c>
      <c r="AC54" s="5" t="s">
        <v>17</v>
      </c>
      <c r="AD54" t="str">
        <f>VLOOKUP(LEFT($AC54,LEN($AC54)-3)&amp;"*",Notas!$AC$6:$AD$19,1,0)&amp;" "&amp;AB54</f>
        <v>Violación masiva DDH 1</v>
      </c>
      <c r="AG54" t="str">
        <f>AB54&amp;" "&amp;VLOOKUP(LEFT($AC54,LEN($AC54)-3)&amp;"*",Notas!$AC$6:$AD$19,2,0)</f>
        <v>1 La información incluye a las personas que declararon haber sufrido abusos a sus derechos humanos como el derecho a la vida, a la integridad personal, a la libertad de expresión, al debido proceso, entre otros, o bien tratos crueles o tortura. </v>
      </c>
    </row>
    <row r="55" spans="28:33" ht="15">
      <c r="AB55">
        <f>AB54+1</f>
        <v>2</v>
      </c>
      <c r="AC55" s="5" t="s">
        <v>30</v>
      </c>
      <c r="AD55" t="str">
        <f>VLOOKUP(LEFT($AC55,LEN($AC55)-3)&amp;"*",Notas!$AC$21:$AD$47,1,0)&amp;" "&amp;AB55</f>
        <v>Violencia intrafamiliar 2</v>
      </c>
      <c r="AG55" t="str">
        <f>AB55&amp;" "&amp;VLOOKUP(LEFT($AC55,LEN($AC55)-3)&amp;"*",Notas!$AC$6:$AD$19,2,0)</f>
        <v>2 La información incluye a las personas que declararon haber sufrido violencia doméstica, independientemente de si son mujeres, niñas, niños o adolescentes, o por su preferencia sexual.</v>
      </c>
    </row>
    <row r="56" spans="28:33" ht="15">
      <c r="AB56">
        <f>AB55+1</f>
        <v>3</v>
      </c>
      <c r="AC56" s="8" t="s">
        <v>31</v>
      </c>
      <c r="AD56" t="str">
        <f>VLOOKUP(LEFT($AC56,LEN($AC56)-3)&amp;"*",Notas!$AC$21:$AD$47,1,0)&amp;" "&amp;AB56</f>
        <v>No especificado 3</v>
      </c>
      <c r="AG56" t="str">
        <f>AB56&amp;" "&amp;VLOOKUP(LEFT($AC56,LEN($AC56)-3)&amp;"*",Notas!$AC$6:$AD$19,2,0)</f>
        <v>3 La información incluye a las personas cuya información disponible no permitió identificar el motivo de huida para solicitar refugio.</v>
      </c>
    </row>
    <row r="58" ht="15">
      <c r="AD58" s="104"/>
    </row>
    <row r="59" ht="15">
      <c r="AD59" s="104"/>
    </row>
    <row r="60" ht="15">
      <c r="AD60" s="104"/>
    </row>
    <row r="64" spans="26:33" ht="15">
      <c r="Z64" s="105" t="s">
        <v>73</v>
      </c>
      <c r="AB64">
        <v>1</v>
      </c>
      <c r="AC64" s="45" t="s">
        <v>191</v>
      </c>
      <c r="AD64" t="str">
        <f>VLOOKUP(LEFT($AC64,LEN($AC54)-3)&amp;"*",Notas!$AC$21:$AD$47,1,0)&amp;" "&amp;AB64</f>
        <v>Violación masiva de DDHH 1</v>
      </c>
      <c r="AG64" t="str">
        <f>AB64&amp;" "&amp;VLOOKUP(LEFT($AC64,LEN($AC64)-3)&amp;"*",Notas!$AC$21:$AD$47,2,0)</f>
        <v>1 La información incluye a las personas entre quienes se identificó los hechos constitutivos de abusos a sus derechos humanos, como el derecho a la vida, a la integridad personal, a la libertad de expresión, al debido proceso, entre otros, o bien tratos crueles o tortura. </v>
      </c>
    </row>
    <row r="65" spans="28:33" ht="15">
      <c r="AB65">
        <f>AB64+1</f>
        <v>2</v>
      </c>
      <c r="AC65" s="45" t="s">
        <v>192</v>
      </c>
      <c r="AD65" t="str">
        <f>VLOOKUP(LEFT($AC65,LEN($AC55)-3)&amp;"*",Notas!$AC$21:$AD$47,1,0)&amp;" "&amp;AB65</f>
        <v>Pendiente de resolución 2</v>
      </c>
      <c r="AG65" t="str">
        <f>AB65&amp;" "&amp;VLOOKUP(LEFT($AC65,LEN($AC65)-3)&amp;"*",Notas!$AC$21:$AD$47,2,0)</f>
        <v>2 La información incluye a personas cuyo proceso administrativo aún no se cierra y, por lo tanto, no tiene un sentido de resolución.</v>
      </c>
    </row>
    <row r="66" spans="28:33" ht="15">
      <c r="AB66">
        <f>AB65+1</f>
        <v>3</v>
      </c>
      <c r="AC66" s="45" t="s">
        <v>193</v>
      </c>
      <c r="AD66" t="str">
        <f>VLOOKUP(LEFT($AC66,LEN($AC56)-3)&amp;"*",Notas!$AC$21:$AD$48,1,0)&amp;" "&amp;AB66</f>
        <v>No especificado 3</v>
      </c>
      <c r="AG66" t="str">
        <f>AB66&amp;" "&amp;VLOOKUP(LEFT($AC66,LEN($AC66)-3)&amp;"*",Notas!$AC$21:$AD$48,2,0)</f>
        <v>3 La información incluye a las personas a quienes se les otorgó protección internacional, o bien recibieron resolución no favorable y la información disponible no permitió identificar el motivo de la resolución.</v>
      </c>
    </row>
  </sheetData>
  <sheetProtection/>
  <printOptions horizontalCentered="1"/>
  <pageMargins left="0.393700787" right="0.393700787" top="0.688976378" bottom="0.492125984" header="0.196850393700787" footer="0.196850394"/>
  <pageSetup firstPageNumber="1" useFirstPageNumber="1" horizontalDpi="600" verticalDpi="600" orientation="portrait" paperSize="119" r:id="rId3"/>
  <headerFooter scaleWithDoc="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dimension ref="A2:AJ34"/>
  <sheetViews>
    <sheetView zoomScalePageLayoutView="0" workbookViewId="0" topLeftCell="A1">
      <selection activeCell="I56" sqref="I56"/>
    </sheetView>
  </sheetViews>
  <sheetFormatPr defaultColWidth="11.421875" defaultRowHeight="15"/>
  <cols>
    <col min="3" max="3" width="11.8515625" style="0" bestFit="1" customWidth="1"/>
    <col min="4" max="4" width="15.00390625" style="0" bestFit="1" customWidth="1"/>
  </cols>
  <sheetData>
    <row r="2" spans="3:5" ht="15">
      <c r="C2" s="100" t="s">
        <v>86</v>
      </c>
      <c r="E2" t="str">
        <f>'[1]Cuadro 1.1'!$C$2</f>
        <v>1.1 Solicitudes de la condición de refugiado en México, según titularidad, sexo y mes de ingreso de la solicitud, 2018</v>
      </c>
    </row>
    <row r="3" spans="3:5" ht="15">
      <c r="C3" s="100" t="s">
        <v>85</v>
      </c>
      <c r="E3" t="str">
        <f>'[2]Cuadro 1.2'!$C$2</f>
        <v>1.2 Solicitudes de la condición de refugiado en México, según continente, país de nacionalidad y grupos de edad, enero-septiembre de 2018</v>
      </c>
    </row>
    <row r="4" spans="3:5" ht="15">
      <c r="C4" s="100" t="s">
        <v>87</v>
      </c>
      <c r="E4" s="78" t="str">
        <f>'[3]Cuadro 1.2.1'!$C$2</f>
        <v>1.2.1 Solicitudes de la condición de refugiado en México realizadas por hombres, según continente, país de nacionalidad y grupos de edad, enero-septiembre de  2018</v>
      </c>
    </row>
    <row r="5" spans="3:5" ht="15">
      <c r="C5" s="100" t="s">
        <v>88</v>
      </c>
      <c r="E5" s="78" t="str">
        <f>'[4]Cuadro 1.2.2'!$C$2</f>
        <v>1.2.2 Solicitudes de la condición de refugiado en México realizadas por mujeres, según continente, país de nacionalidad y grupos de edad, enero-septiembre de  2018</v>
      </c>
    </row>
    <row r="6" spans="3:5" ht="15">
      <c r="C6" s="100" t="s">
        <v>89</v>
      </c>
      <c r="E6" s="77" t="str">
        <f>'[5]Cuadro 1.3'!$C$2</f>
        <v>1.3 Solicitudes de la condición de refugiado en México, según entidad federativa1, mes de ingreso de la solicitud y sexo, 2018</v>
      </c>
    </row>
    <row r="7" spans="3:5" ht="15">
      <c r="C7" s="100" t="s">
        <v>90</v>
      </c>
      <c r="E7" s="77" t="str">
        <f>'[6]Cuadro 1.3.1'!$C$2</f>
        <v>1.3.1 Solicitudes de la condición de refugiado en México, según entidad federativa, municipio1, mes de ingreso de la solicitud y sexo, 2018</v>
      </c>
    </row>
    <row r="8" spans="3:5" ht="15">
      <c r="C8" s="100" t="s">
        <v>91</v>
      </c>
      <c r="E8" s="107" t="str">
        <f>'[7]Cuadro 1.3.2'!$C$2</f>
        <v>1.3.2 Solicitudes de la condición de refugiado en México de NNA no acompañados, según entidad federativa, municipio1, mes de ingreso de la solicitud y sexo, 2018</v>
      </c>
    </row>
    <row r="9" spans="3:5" ht="15">
      <c r="C9" s="100" t="s">
        <v>92</v>
      </c>
      <c r="E9" t="str">
        <f>'[8]Cuadro 1.4'!$C$2</f>
        <v>1.4 Solicitudes de la condición de refugiado en México, según continente, país de nacionalidad, mes de ingreso de la solicitud y sexo, 2018</v>
      </c>
    </row>
    <row r="10" spans="3:5" ht="15">
      <c r="C10" s="100" t="s">
        <v>93</v>
      </c>
      <c r="E10" s="78" t="str">
        <f>'[9]Cuadro 1.4.1'!$C$2</f>
        <v>1.4.1 Solicitudes de la condición de refugiado en México de NNA no acompañados, según continente, país de nacionalidad, mes de ingreso de la solicitud y sexo, 2018</v>
      </c>
    </row>
    <row r="11" spans="3:5" ht="15">
      <c r="C11" s="100" t="s">
        <v>94</v>
      </c>
      <c r="E11" t="str">
        <f>'[10]Cuadro 1.5'!$C$2</f>
        <v>1.5 Solicitudes de la condición de refugiado en México, según motivo de huida declarado, mes de ingreso de la solicitud y sexo, 2018</v>
      </c>
    </row>
    <row r="12" spans="3:20" ht="15">
      <c r="C12" s="100" t="s">
        <v>95</v>
      </c>
      <c r="E12" s="78" t="str">
        <f>'[11]Cuadro 1.5.1'!$C$2</f>
        <v>1.5.1 Solicitudes de la condición de refugiado en México de NNA no acompañados, según motivo de huida declarado, mes de ingreso de la solicitud y sexo, 2018</v>
      </c>
      <c r="T12" t="s">
        <v>84</v>
      </c>
    </row>
    <row r="13" spans="3:5" ht="15">
      <c r="C13" s="100" t="s">
        <v>96</v>
      </c>
      <c r="E13" t="str">
        <f>'[12]Cuadro 2.1'!$C$2</f>
        <v>2.1 Resolución emitida por la COMAR a las solicitudes de la condición de refugiado en México, según continente, región, país de nacionalidad y sexo, enero-septiembre de  2018</v>
      </c>
    </row>
    <row r="14" spans="3:5" ht="15">
      <c r="C14" s="100" t="s">
        <v>97</v>
      </c>
      <c r="E14" s="78" t="str">
        <f>'[13]Cuadro 2.1.1'!$C$2</f>
        <v>2.1.1 Resolución emitida por la COMAR a las solicitudes  de NNA no acompañados, según continente, región, país de nacionalidad y sexo, enero-septiembre de  2018</v>
      </c>
    </row>
    <row r="15" spans="3:5" ht="15">
      <c r="C15" s="100" t="s">
        <v>98</v>
      </c>
      <c r="E15" t="str">
        <f>'[14]Cuadro 2.2'!$C$2</f>
        <v>2.2 Resolución emitida por la COMAR a las solicitudes de la condición de refugiado en México, según motivo de la resolución y sexo, enero-septiembre de  2018</v>
      </c>
    </row>
    <row r="16" spans="3:5" ht="15">
      <c r="C16" s="100" t="s">
        <v>99</v>
      </c>
      <c r="E16" s="78" t="str">
        <f>'Cuadro 2.2.1'!$C$2</f>
        <v>2.2.1 Resolución emitida por la COMAR a las solicitudes de NNA no acompañados, según motivo de la resolución y sexo, enero-septiembre de  2018</v>
      </c>
    </row>
    <row r="17" ht="15">
      <c r="A17" t="s">
        <v>83</v>
      </c>
    </row>
    <row r="18" spans="1:36" ht="15">
      <c r="A18" s="77">
        <v>2018</v>
      </c>
      <c r="E18" t="s">
        <v>199</v>
      </c>
      <c r="F18" t="str">
        <f>SUBSTITUTE(E18,"1","")</f>
        <v>aa</v>
      </c>
      <c r="AJ18" t="s">
        <v>198</v>
      </c>
    </row>
    <row r="20" spans="1:36" ht="15">
      <c r="A20">
        <f>$A$18</f>
        <v>2018</v>
      </c>
      <c r="B20">
        <v>1</v>
      </c>
      <c r="C20" t="str">
        <f aca="true" t="shared" si="0" ref="C20:C34">"Cuadro "&amp;LEFT(E20,FIND(" ",E20)-1)</f>
        <v>Cuadro 1.1</v>
      </c>
      <c r="D20" t="str">
        <f>"'"&amp;LOWER(SUBSTITUTE(C20," ",""))&amp;".xls'"</f>
        <v>'cuadro1.1.xls'</v>
      </c>
      <c r="E20" s="86" t="str">
        <f>SUBSTITUTE('[1]Cuadro 1.1'!$C$2,2018,$A$18)</f>
        <v>1.1 Solicitudes de la condición de refugiado en México, según titularidad, sexo y mes de ingreso de la solicitud, 2018</v>
      </c>
      <c r="F20" s="87"/>
      <c r="G20" s="87"/>
      <c r="H20" s="87"/>
      <c r="I20" s="87"/>
      <c r="J20" s="87"/>
      <c r="K20" s="87"/>
      <c r="L20" s="87"/>
      <c r="M20" s="87"/>
      <c r="N20" s="87"/>
      <c r="O20" s="87"/>
      <c r="P20" s="87"/>
      <c r="Q20" s="87"/>
      <c r="R20" s="88"/>
      <c r="T20" t="str">
        <f>"array("&amp;A20&amp;","&amp;B20&amp;",'"&amp;C20&amp;"',"&amp;D20&amp;",'"&amp;MID(E20,FIND(" ",E20)+1,LEN(E20))&amp;"'"&amp;"),"</f>
        <v>array(2018,1,'Cuadro 1.1','cuadro1.1.xls','Solicitudes de la condición de refugiado en México, según titularidad, sexo y mes de ingreso de la solicitud, 2018'),</v>
      </c>
      <c r="AJ20" t="str">
        <f aca="true" t="shared" si="1" ref="AJ20:AJ34">"http://www.politicamigratoria.gob.mx/work/models/SEGOB/CEM/PDF/Estadisticas/BoletinesCOMAR/"&amp;A20&amp;"/Cuadros"&amp;A20&amp;"/"&amp;LOWER(SUBSTITUTE(C20," ",""))&amp;".xls"</f>
        <v>http://www.politicamigratoria.gob.mx/work/models/SEGOB/CEM/PDF/Estadisticas/BoletinesCOMAR/2018/Cuadros2018/cuadro1.1.xls</v>
      </c>
    </row>
    <row r="21" spans="1:36" ht="15">
      <c r="A21">
        <f aca="true" t="shared" si="2" ref="A21:A34">$A$18</f>
        <v>2018</v>
      </c>
      <c r="B21">
        <v>1</v>
      </c>
      <c r="C21" t="str">
        <f t="shared" si="0"/>
        <v>Cuadro 1.2</v>
      </c>
      <c r="D21" t="str">
        <f aca="true" t="shared" si="3" ref="D21:D34">"'"&amp;LOWER(SUBSTITUTE(C21," ",""))&amp;".xls'"</f>
        <v>'cuadro1.2.xls'</v>
      </c>
      <c r="E21" s="85" t="str">
        <f>SUBSTITUTE('[2]Cuadro 1.2'!$C$2,2018,$A$18)</f>
        <v>1.2 Solicitudes de la condición de refugiado en México, según continente, país de nacionalidad y grupos de edad, enero-septiembre de 2018</v>
      </c>
      <c r="F21" s="79"/>
      <c r="G21" s="79"/>
      <c r="H21" s="79"/>
      <c r="I21" s="79"/>
      <c r="J21" s="79"/>
      <c r="K21" s="79"/>
      <c r="L21" s="79"/>
      <c r="M21" s="79"/>
      <c r="N21" s="79"/>
      <c r="O21" s="79"/>
      <c r="P21" s="79"/>
      <c r="Q21" s="79"/>
      <c r="R21" s="80"/>
      <c r="T21" t="str">
        <f aca="true" t="shared" si="4" ref="T21:T34">"array("&amp;A21&amp;","&amp;B21&amp;",'"&amp;C21&amp;"',"&amp;D21&amp;",'"&amp;MID(E21,FIND(" ",E21)+1,LEN(E21))&amp;"'"&amp;"),"</f>
        <v>array(2018,1,'Cuadro 1.2','cuadro1.2.xls','Solicitudes de la condición de refugiado en México, según continente, país de nacionalidad y grupos de edad, enero-septiembre de 2018'),</v>
      </c>
      <c r="AJ21" t="str">
        <f t="shared" si="1"/>
        <v>http://www.politicamigratoria.gob.mx/work/models/SEGOB/CEM/PDF/Estadisticas/BoletinesCOMAR/2018/Cuadros2018/cuadro1.2.xls</v>
      </c>
    </row>
    <row r="22" spans="1:36" ht="15">
      <c r="A22">
        <f t="shared" si="2"/>
        <v>2018</v>
      </c>
      <c r="B22">
        <v>1</v>
      </c>
      <c r="C22" t="str">
        <f t="shared" si="0"/>
        <v>Cuadro 1.2.1</v>
      </c>
      <c r="D22" t="str">
        <f t="shared" si="3"/>
        <v>'cuadro1.2.1.xls'</v>
      </c>
      <c r="E22" s="98" t="str">
        <f>SUBSTITUTE('[3]Cuadro 1.2.1'!$C$2,2018,$A$18)</f>
        <v>1.2.1 Solicitudes de la condición de refugiado en México realizadas por hombres, según continente, país de nacionalidad y grupos de edad, enero-septiembre de  2018</v>
      </c>
      <c r="F22" s="81"/>
      <c r="G22" s="81"/>
      <c r="H22" s="81"/>
      <c r="I22" s="81"/>
      <c r="J22" s="81"/>
      <c r="K22" s="81"/>
      <c r="L22" s="81"/>
      <c r="M22" s="81"/>
      <c r="N22" s="81"/>
      <c r="O22" s="81"/>
      <c r="P22" s="81"/>
      <c r="Q22" s="81"/>
      <c r="R22" s="82"/>
      <c r="T22" t="str">
        <f t="shared" si="4"/>
        <v>array(2018,1,'Cuadro 1.2.1','cuadro1.2.1.xls','Solicitudes de la condición de refugiado en México realizadas por hombres, según continente, país de nacionalidad y grupos de edad, enero-septiembre de  2018'),</v>
      </c>
      <c r="AJ22" t="str">
        <f t="shared" si="1"/>
        <v>http://www.politicamigratoria.gob.mx/work/models/SEGOB/CEM/PDF/Estadisticas/BoletinesCOMAR/2018/Cuadros2018/cuadro1.2.1.xls</v>
      </c>
    </row>
    <row r="23" spans="1:36" ht="15">
      <c r="A23">
        <f t="shared" si="2"/>
        <v>2018</v>
      </c>
      <c r="B23">
        <v>1</v>
      </c>
      <c r="C23" t="str">
        <f t="shared" si="0"/>
        <v>Cuadro 1.2.2</v>
      </c>
      <c r="D23" t="str">
        <f t="shared" si="3"/>
        <v>'cuadro1.2.2.xls'</v>
      </c>
      <c r="E23" s="99" t="str">
        <f>SUBSTITUTE('[4]Cuadro 1.2.2'!$C$2,2018,$A$18)</f>
        <v>1.2.2 Solicitudes de la condición de refugiado en México realizadas por mujeres, según continente, país de nacionalidad y grupos de edad, enero-septiembre de  2018</v>
      </c>
      <c r="F23" s="83"/>
      <c r="G23" s="83"/>
      <c r="H23" s="83"/>
      <c r="I23" s="83"/>
      <c r="J23" s="83"/>
      <c r="K23" s="83"/>
      <c r="L23" s="83"/>
      <c r="M23" s="83"/>
      <c r="N23" s="83"/>
      <c r="O23" s="83"/>
      <c r="P23" s="83"/>
      <c r="Q23" s="83"/>
      <c r="R23" s="84"/>
      <c r="T23" t="str">
        <f t="shared" si="4"/>
        <v>array(2018,1,'Cuadro 1.2.2','cuadro1.2.2.xls','Solicitudes de la condición de refugiado en México realizadas por mujeres, según continente, país de nacionalidad y grupos de edad, enero-septiembre de  2018'),</v>
      </c>
      <c r="AJ23" t="str">
        <f t="shared" si="1"/>
        <v>http://www.politicamigratoria.gob.mx/work/models/SEGOB/CEM/PDF/Estadisticas/BoletinesCOMAR/2018/Cuadros2018/cuadro1.2.2.xls</v>
      </c>
    </row>
    <row r="24" spans="1:36" ht="15">
      <c r="A24">
        <f t="shared" si="2"/>
        <v>2018</v>
      </c>
      <c r="B24">
        <v>1</v>
      </c>
      <c r="C24" t="str">
        <f t="shared" si="0"/>
        <v>Cuadro 1.3</v>
      </c>
      <c r="D24" t="str">
        <f t="shared" si="3"/>
        <v>'cuadro1.3.xls'</v>
      </c>
      <c r="E24" s="85" t="str">
        <f>SUBSTITUTE(SUBSTITUTE('[5]Cuadro 1.3'!$C$2,2018,$A$18),"1,",",")</f>
        <v>1.3 Solicitudes de la condición de refugiado en México, según entidad federativa, mes de ingreso de la solicitud y sexo, 2018</v>
      </c>
      <c r="F24" s="89"/>
      <c r="G24" s="89"/>
      <c r="H24" s="89"/>
      <c r="I24" s="89"/>
      <c r="J24" s="89"/>
      <c r="K24" s="89"/>
      <c r="L24" s="89"/>
      <c r="M24" s="89"/>
      <c r="N24" s="89"/>
      <c r="O24" s="89"/>
      <c r="P24" s="89"/>
      <c r="Q24" s="89"/>
      <c r="R24" s="90"/>
      <c r="T24" t="str">
        <f t="shared" si="4"/>
        <v>array(2018,1,'Cuadro 1.3','cuadro1.3.xls','Solicitudes de la condición de refugiado en México, según entidad federativa, mes de ingreso de la solicitud y sexo, 2018'),</v>
      </c>
      <c r="AJ24" t="str">
        <f t="shared" si="1"/>
        <v>http://www.politicamigratoria.gob.mx/work/models/SEGOB/CEM/PDF/Estadisticas/BoletinesCOMAR/2018/Cuadros2018/cuadro1.3.xls</v>
      </c>
    </row>
    <row r="25" spans="1:36" ht="15">
      <c r="A25">
        <f t="shared" si="2"/>
        <v>2018</v>
      </c>
      <c r="B25">
        <v>1</v>
      </c>
      <c r="C25" t="str">
        <f t="shared" si="0"/>
        <v>Cuadro 1.3.1</v>
      </c>
      <c r="D25" t="str">
        <f t="shared" si="3"/>
        <v>'cuadro1.3.1.xls'</v>
      </c>
      <c r="E25" s="98" t="str">
        <f>SUBSTITUTE(SUBSTITUTE('[6]Cuadro 1.3.1'!$C$2,2018,$A$18),"1,",",")</f>
        <v>1.3.1 Solicitudes de la condición de refugiado en México, según entidad federativa, municipio, mes de ingreso de la solicitud y sexo, 2018</v>
      </c>
      <c r="F25" s="35"/>
      <c r="G25" s="35"/>
      <c r="H25" s="35"/>
      <c r="I25" s="35"/>
      <c r="J25" s="35"/>
      <c r="K25" s="35"/>
      <c r="L25" s="35"/>
      <c r="M25" s="35"/>
      <c r="N25" s="35"/>
      <c r="O25" s="35"/>
      <c r="P25" s="35"/>
      <c r="Q25" s="35"/>
      <c r="R25" s="91"/>
      <c r="T25" t="str">
        <f t="shared" si="4"/>
        <v>array(2018,1,'Cuadro 1.3.1','cuadro1.3.1.xls','Solicitudes de la condición de refugiado en México, según entidad federativa, municipio, mes de ingreso de la solicitud y sexo, 2018'),</v>
      </c>
      <c r="AJ25" t="str">
        <f t="shared" si="1"/>
        <v>http://www.politicamigratoria.gob.mx/work/models/SEGOB/CEM/PDF/Estadisticas/BoletinesCOMAR/2018/Cuadros2018/cuadro1.3.1.xls</v>
      </c>
    </row>
    <row r="26" spans="1:36" ht="15">
      <c r="A26">
        <f t="shared" si="2"/>
        <v>2018</v>
      </c>
      <c r="B26">
        <v>1</v>
      </c>
      <c r="C26" t="str">
        <f t="shared" si="0"/>
        <v>Cuadro 1.3.2</v>
      </c>
      <c r="D26" t="str">
        <f t="shared" si="3"/>
        <v>'cuadro1.3.2.xls'</v>
      </c>
      <c r="E26" s="99" t="str">
        <f>SUBSTITUTE(SUBSTITUTE('[7]Cuadro 1.3.2'!$C$2,2018,$A$18),"1,",",")</f>
        <v>1.3.2 Solicitudes de la condición de refugiado en México de NNA no acompañados, según entidad federativa, municipio, mes de ingreso de la solicitud y sexo, 2018</v>
      </c>
      <c r="F26" s="92"/>
      <c r="G26" s="92"/>
      <c r="H26" s="92"/>
      <c r="I26" s="92"/>
      <c r="J26" s="92"/>
      <c r="K26" s="92"/>
      <c r="L26" s="92"/>
      <c r="M26" s="92"/>
      <c r="N26" s="92"/>
      <c r="O26" s="92"/>
      <c r="P26" s="92"/>
      <c r="Q26" s="92"/>
      <c r="R26" s="93"/>
      <c r="T26" t="str">
        <f t="shared" si="4"/>
        <v>array(2018,1,'Cuadro 1.3.2','cuadro1.3.2.xls','Solicitudes de la condición de refugiado en México de NNA no acompañados, según entidad federativa, municipio, mes de ingreso de la solicitud y sexo, 2018'),</v>
      </c>
      <c r="AJ26" t="str">
        <f t="shared" si="1"/>
        <v>http://www.politicamigratoria.gob.mx/work/models/SEGOB/CEM/PDF/Estadisticas/BoletinesCOMAR/2018/Cuadros2018/cuadro1.3.2.xls</v>
      </c>
    </row>
    <row r="27" spans="1:36" ht="15">
      <c r="A27">
        <f t="shared" si="2"/>
        <v>2018</v>
      </c>
      <c r="B27">
        <v>1</v>
      </c>
      <c r="C27" t="str">
        <f t="shared" si="0"/>
        <v>Cuadro 1.4</v>
      </c>
      <c r="D27" t="str">
        <f t="shared" si="3"/>
        <v>'cuadro1.4.xls'</v>
      </c>
      <c r="E27" s="85" t="str">
        <f>SUBSTITUTE('[8]Cuadro 1.4'!$C$2,2018,$A$18)</f>
        <v>1.4 Solicitudes de la condición de refugiado en México, según continente, país de nacionalidad, mes de ingreso de la solicitud y sexo, 2018</v>
      </c>
      <c r="F27" s="89"/>
      <c r="G27" s="89"/>
      <c r="H27" s="89"/>
      <c r="I27" s="89"/>
      <c r="J27" s="89"/>
      <c r="K27" s="89"/>
      <c r="L27" s="89"/>
      <c r="M27" s="89"/>
      <c r="N27" s="89"/>
      <c r="O27" s="89"/>
      <c r="P27" s="89"/>
      <c r="Q27" s="89"/>
      <c r="R27" s="90"/>
      <c r="T27" t="str">
        <f t="shared" si="4"/>
        <v>array(2018,1,'Cuadro 1.4','cuadro1.4.xls','Solicitudes de la condición de refugiado en México, según continente, país de nacionalidad, mes de ingreso de la solicitud y sexo, 2018'),</v>
      </c>
      <c r="AJ27" t="str">
        <f t="shared" si="1"/>
        <v>http://www.politicamigratoria.gob.mx/work/models/SEGOB/CEM/PDF/Estadisticas/BoletinesCOMAR/2018/Cuadros2018/cuadro1.4.xls</v>
      </c>
    </row>
    <row r="28" spans="1:36" ht="15">
      <c r="A28">
        <f t="shared" si="2"/>
        <v>2018</v>
      </c>
      <c r="B28">
        <v>1</v>
      </c>
      <c r="C28" t="str">
        <f t="shared" si="0"/>
        <v>Cuadro 1.4.1</v>
      </c>
      <c r="D28" t="str">
        <f t="shared" si="3"/>
        <v>'cuadro1.4.1.xls'</v>
      </c>
      <c r="E28" s="99" t="str">
        <f>SUBSTITUTE('[9]Cuadro 1.4.1'!$C$2,2018,$A$18)</f>
        <v>1.4.1 Solicitudes de la condición de refugiado en México de NNA no acompañados, según continente, país de nacionalidad, mes de ingreso de la solicitud y sexo, 2018</v>
      </c>
      <c r="F28" s="92"/>
      <c r="G28" s="92"/>
      <c r="H28" s="92"/>
      <c r="I28" s="92"/>
      <c r="J28" s="92"/>
      <c r="K28" s="92"/>
      <c r="L28" s="92"/>
      <c r="M28" s="92"/>
      <c r="N28" s="92"/>
      <c r="O28" s="92"/>
      <c r="P28" s="92"/>
      <c r="Q28" s="92"/>
      <c r="R28" s="93"/>
      <c r="T28" t="str">
        <f t="shared" si="4"/>
        <v>array(2018,1,'Cuadro 1.4.1','cuadro1.4.1.xls','Solicitudes de la condición de refugiado en México de NNA no acompañados, según continente, país de nacionalidad, mes de ingreso de la solicitud y sexo, 2018'),</v>
      </c>
      <c r="AJ28" t="str">
        <f t="shared" si="1"/>
        <v>http://www.politicamigratoria.gob.mx/work/models/SEGOB/CEM/PDF/Estadisticas/BoletinesCOMAR/2018/Cuadros2018/cuadro1.4.1.xls</v>
      </c>
    </row>
    <row r="29" spans="1:36" ht="15">
      <c r="A29">
        <f t="shared" si="2"/>
        <v>2018</v>
      </c>
      <c r="B29">
        <v>1</v>
      </c>
      <c r="C29" t="str">
        <f t="shared" si="0"/>
        <v>Cuadro 1.5</v>
      </c>
      <c r="D29" t="str">
        <f t="shared" si="3"/>
        <v>'cuadro1.5.xls'</v>
      </c>
      <c r="E29" s="85" t="str">
        <f>SUBSTITUTE('[10]Cuadro 1.5'!$C$2,2018,$A$18)</f>
        <v>1.5 Solicitudes de la condición de refugiado en México, según motivo de huida declarado, mes de ingreso de la solicitud y sexo, 2018</v>
      </c>
      <c r="F29" s="89"/>
      <c r="G29" s="89"/>
      <c r="H29" s="89"/>
      <c r="I29" s="89"/>
      <c r="J29" s="89"/>
      <c r="K29" s="89"/>
      <c r="L29" s="89"/>
      <c r="M29" s="89"/>
      <c r="N29" s="89"/>
      <c r="O29" s="89"/>
      <c r="P29" s="89"/>
      <c r="Q29" s="89"/>
      <c r="R29" s="90"/>
      <c r="T29" t="str">
        <f t="shared" si="4"/>
        <v>array(2018,1,'Cuadro 1.5','cuadro1.5.xls','Solicitudes de la condición de refugiado en México, según motivo de huida declarado, mes de ingreso de la solicitud y sexo, 2018'),</v>
      </c>
      <c r="AJ29" t="str">
        <f t="shared" si="1"/>
        <v>http://www.politicamigratoria.gob.mx/work/models/SEGOB/CEM/PDF/Estadisticas/BoletinesCOMAR/2018/Cuadros2018/cuadro1.5.xls</v>
      </c>
    </row>
    <row r="30" spans="1:36" ht="15">
      <c r="A30">
        <f t="shared" si="2"/>
        <v>2018</v>
      </c>
      <c r="B30">
        <v>1</v>
      </c>
      <c r="C30" t="str">
        <f t="shared" si="0"/>
        <v>Cuadro 1.5.1</v>
      </c>
      <c r="D30" t="str">
        <f t="shared" si="3"/>
        <v>'cuadro1.5.1.xls'</v>
      </c>
      <c r="E30" s="99" t="str">
        <f>SUBSTITUTE('[11]Cuadro 1.5.1'!$C$2,2018,$A$18)</f>
        <v>1.5.1 Solicitudes de la condición de refugiado en México de NNA no acompañados, según motivo de huida declarado, mes de ingreso de la solicitud y sexo, 2018</v>
      </c>
      <c r="F30" s="92"/>
      <c r="G30" s="92"/>
      <c r="H30" s="92"/>
      <c r="I30" s="92"/>
      <c r="J30" s="92"/>
      <c r="K30" s="92"/>
      <c r="L30" s="92"/>
      <c r="M30" s="92"/>
      <c r="N30" s="92"/>
      <c r="O30" s="92"/>
      <c r="P30" s="92"/>
      <c r="Q30" s="92"/>
      <c r="R30" s="93"/>
      <c r="T30" t="str">
        <f t="shared" si="4"/>
        <v>array(2018,1,'Cuadro 1.5.1','cuadro1.5.1.xls','Solicitudes de la condición de refugiado en México de NNA no acompañados, según motivo de huida declarado, mes de ingreso de la solicitud y sexo, 2018'),</v>
      </c>
      <c r="AJ30" t="str">
        <f t="shared" si="1"/>
        <v>http://www.politicamigratoria.gob.mx/work/models/SEGOB/CEM/PDF/Estadisticas/BoletinesCOMAR/2018/Cuadros2018/cuadro1.5.1.xls</v>
      </c>
    </row>
    <row r="31" spans="1:36" ht="15">
      <c r="A31">
        <f t="shared" si="2"/>
        <v>2018</v>
      </c>
      <c r="B31">
        <v>2</v>
      </c>
      <c r="C31" t="str">
        <f t="shared" si="0"/>
        <v>Cuadro 2.1</v>
      </c>
      <c r="D31" t="str">
        <f t="shared" si="3"/>
        <v>'cuadro2.1.xls'</v>
      </c>
      <c r="E31" s="85" t="str">
        <f>SUBSTITUTE('[12]Cuadro 2.1'!$C$2,2018,$A$18)</f>
        <v>2.1 Resolución emitida por la COMAR a las solicitudes de la condición de refugiado en México, según continente, región, país de nacionalidad y sexo, enero-septiembre de  2018</v>
      </c>
      <c r="F31" s="89"/>
      <c r="G31" s="89"/>
      <c r="H31" s="89"/>
      <c r="I31" s="89"/>
      <c r="J31" s="89"/>
      <c r="K31" s="89"/>
      <c r="L31" s="89"/>
      <c r="M31" s="89"/>
      <c r="N31" s="89"/>
      <c r="O31" s="89"/>
      <c r="P31" s="89"/>
      <c r="Q31" s="89"/>
      <c r="R31" s="90"/>
      <c r="T31" t="str">
        <f t="shared" si="4"/>
        <v>array(2018,2,'Cuadro 2.1','cuadro2.1.xls','Resolución emitida por la COMAR a las solicitudes de la condición de refugiado en México, según continente, región, país de nacionalidad y sexo, enero-septiembre de  2018'),</v>
      </c>
      <c r="AJ31" t="str">
        <f t="shared" si="1"/>
        <v>http://www.politicamigratoria.gob.mx/work/models/SEGOB/CEM/PDF/Estadisticas/BoletinesCOMAR/2018/Cuadros2018/cuadro2.1.xls</v>
      </c>
    </row>
    <row r="32" spans="1:36" ht="15">
      <c r="A32">
        <f t="shared" si="2"/>
        <v>2018</v>
      </c>
      <c r="B32">
        <v>2</v>
      </c>
      <c r="C32" t="str">
        <f t="shared" si="0"/>
        <v>Cuadro 2.1.1</v>
      </c>
      <c r="D32" t="str">
        <f t="shared" si="3"/>
        <v>'cuadro2.1.1.xls'</v>
      </c>
      <c r="E32" s="99" t="str">
        <f>SUBSTITUTE('[13]Cuadro 2.1.1'!$C$2,2018,$A$18)</f>
        <v>2.1.1 Resolución emitida por la COMAR a las solicitudes  de NNA no acompañados, según continente, región, país de nacionalidad y sexo, enero-septiembre de  2018</v>
      </c>
      <c r="F32" s="92"/>
      <c r="G32" s="92"/>
      <c r="H32" s="92"/>
      <c r="I32" s="92"/>
      <c r="J32" s="92"/>
      <c r="K32" s="92"/>
      <c r="L32" s="92"/>
      <c r="M32" s="92"/>
      <c r="N32" s="92"/>
      <c r="O32" s="92"/>
      <c r="P32" s="92"/>
      <c r="Q32" s="92"/>
      <c r="R32" s="93"/>
      <c r="T32" t="str">
        <f t="shared" si="4"/>
        <v>array(2018,2,'Cuadro 2.1.1','cuadro2.1.1.xls','Resolución emitida por la COMAR a las solicitudes  de NNA no acompañados, según continente, región, país de nacionalidad y sexo, enero-septiembre de  2018'),</v>
      </c>
      <c r="AJ32" t="str">
        <f t="shared" si="1"/>
        <v>http://www.politicamigratoria.gob.mx/work/models/SEGOB/CEM/PDF/Estadisticas/BoletinesCOMAR/2018/Cuadros2018/cuadro2.1.1.xls</v>
      </c>
    </row>
    <row r="33" spans="1:36" ht="15">
      <c r="A33">
        <f t="shared" si="2"/>
        <v>2018</v>
      </c>
      <c r="B33">
        <v>2</v>
      </c>
      <c r="C33" t="str">
        <f t="shared" si="0"/>
        <v>Cuadro 2.2</v>
      </c>
      <c r="D33" t="str">
        <f t="shared" si="3"/>
        <v>'cuadro2.2.xls'</v>
      </c>
      <c r="E33" s="85" t="str">
        <f>SUBSTITUTE('[14]Cuadro 2.2'!$C$2,2018,$A$18)</f>
        <v>2.2 Resolución emitida por la COMAR a las solicitudes de la condición de refugiado en México, según motivo de la resolución y sexo, enero-septiembre de  2018</v>
      </c>
      <c r="F33" s="94"/>
      <c r="G33" s="94"/>
      <c r="H33" s="94"/>
      <c r="I33" s="94"/>
      <c r="J33" s="94"/>
      <c r="K33" s="94"/>
      <c r="L33" s="94"/>
      <c r="M33" s="94"/>
      <c r="N33" s="94"/>
      <c r="O33" s="94"/>
      <c r="P33" s="94"/>
      <c r="Q33" s="94"/>
      <c r="R33" s="95"/>
      <c r="T33" t="str">
        <f t="shared" si="4"/>
        <v>array(2018,2,'Cuadro 2.2','cuadro2.2.xls','Resolución emitida por la COMAR a las solicitudes de la condición de refugiado en México, según motivo de la resolución y sexo, enero-septiembre de  2018'),</v>
      </c>
      <c r="AJ33" t="str">
        <f t="shared" si="1"/>
        <v>http://www.politicamigratoria.gob.mx/work/models/SEGOB/CEM/PDF/Estadisticas/BoletinesCOMAR/2018/Cuadros2018/cuadro2.2.xls</v>
      </c>
    </row>
    <row r="34" spans="1:36" ht="15">
      <c r="A34">
        <f t="shared" si="2"/>
        <v>2018</v>
      </c>
      <c r="B34">
        <v>2</v>
      </c>
      <c r="C34" t="str">
        <f t="shared" si="0"/>
        <v>Cuadro 2.2.1</v>
      </c>
      <c r="D34" t="str">
        <f t="shared" si="3"/>
        <v>'cuadro2.2.1.xls'</v>
      </c>
      <c r="E34" s="99" t="str">
        <f>SUBSTITUTE('Cuadro 2.2.1'!$C$2,2018,$A$18)</f>
        <v>2.2.1 Resolución emitida por la COMAR a las solicitudes de NNA no acompañados, según motivo de la resolución y sexo, enero-septiembre de  2018</v>
      </c>
      <c r="F34" s="96"/>
      <c r="G34" s="96"/>
      <c r="H34" s="96"/>
      <c r="I34" s="96"/>
      <c r="J34" s="96"/>
      <c r="K34" s="96"/>
      <c r="L34" s="96"/>
      <c r="M34" s="96"/>
      <c r="N34" s="96"/>
      <c r="O34" s="96"/>
      <c r="P34" s="96"/>
      <c r="Q34" s="96"/>
      <c r="R34" s="97"/>
      <c r="T34" t="str">
        <f t="shared" si="4"/>
        <v>array(2018,2,'Cuadro 2.2.1','cuadro2.2.1.xls','Resolución emitida por la COMAR a las solicitudes de NNA no acompañados, según motivo de la resolución y sexo, enero-septiembre de  2018'),</v>
      </c>
      <c r="AJ34" t="str">
        <f t="shared" si="1"/>
        <v>http://www.politicamigratoria.gob.mx/work/models/SEGOB/CEM/PDF/Estadisticas/BoletinesCOMAR/2018/Cuadros2018/cuadro2.2.1.xls</v>
      </c>
    </row>
  </sheetData>
  <sheetProtection/>
  <dataValidations count="1">
    <dataValidation type="list" allowBlank="1" showInputMessage="1" showErrorMessage="1" sqref="A18">
      <formula1>"2019,2018,2017,2016,2015,2014,2013"</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Facility;Yo</dc:creator>
  <cp:keywords/>
  <dc:description/>
  <cp:lastModifiedBy>Reyes Sanabria Héctor</cp:lastModifiedBy>
  <cp:lastPrinted>2018-12-28T16:04:53Z</cp:lastPrinted>
  <dcterms:created xsi:type="dcterms:W3CDTF">2011-08-01T14:22:18Z</dcterms:created>
  <dcterms:modified xsi:type="dcterms:W3CDTF">2020-01-14T17:25:07Z</dcterms:modified>
  <cp:category/>
  <cp:version/>
  <cp:contentType/>
  <cp:contentStatus/>
</cp:coreProperties>
</file>